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570" windowHeight="9375"/>
  </bookViews>
  <sheets>
    <sheet name="Приложение 1" sheetId="1" r:id="rId1"/>
    <sheet name="Приложение2" sheetId="15" r:id="rId2"/>
    <sheet name="Приложение3" sheetId="3" r:id="rId3"/>
    <sheet name="Приложение4" sheetId="4" r:id="rId4"/>
    <sheet name="Приложение5" sheetId="12" r:id="rId5"/>
  </sheets>
  <definedNames>
    <definedName name="_Таблица_6" localSheetId="3">Приложение4!$N$1</definedName>
    <definedName name="_Таблица_7" localSheetId="3">Приложение4!#REF!</definedName>
    <definedName name="OLE_LINK2" localSheetId="1">Приложение2!$B$53</definedName>
    <definedName name="_xlnm.Print_Titles" localSheetId="0">'Приложение 1'!$5:$5</definedName>
    <definedName name="_xlnm.Print_Titles" localSheetId="1">Приложение2!$6:$6</definedName>
    <definedName name="_xlnm.Print_Titles" localSheetId="2">Приложение3!$7:$7</definedName>
    <definedName name="_xlnm.Print_Titles" localSheetId="3">Приложение4!$7:$7</definedName>
    <definedName name="_xlnm.Print_Titles" localSheetId="4">Приложение5!$7:$7</definedName>
    <definedName name="_xlnm.Print_Area" localSheetId="1">Приложение2!$A$1:$N$67</definedName>
    <definedName name="_xlnm.Print_Area" localSheetId="2">Приложение3!$A$3:$E$33</definedName>
    <definedName name="_xlnm.Print_Area" localSheetId="4">Приложение5!$A$1:$K$31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I8" i="4" s="1"/>
  <c r="J9" i="4"/>
  <c r="N9" i="4"/>
  <c r="J14" i="4"/>
  <c r="K14" i="4"/>
  <c r="K9" i="4" s="1"/>
  <c r="L14" i="4"/>
  <c r="L9" i="4" s="1"/>
  <c r="M14" i="4"/>
  <c r="M9" i="4" s="1"/>
  <c r="N14" i="4"/>
  <c r="H20" i="4"/>
  <c r="I20" i="4"/>
  <c r="J20" i="4"/>
  <c r="K20" i="4"/>
  <c r="L20" i="4"/>
  <c r="M20" i="4"/>
  <c r="N20" i="4"/>
  <c r="N27" i="4"/>
  <c r="H38" i="4"/>
  <c r="I38" i="4"/>
  <c r="J38" i="4"/>
  <c r="K38" i="4"/>
  <c r="L38" i="4"/>
  <c r="M38" i="4"/>
  <c r="N38" i="4"/>
  <c r="K53" i="4"/>
  <c r="H62" i="4"/>
  <c r="H53" i="4" s="1"/>
  <c r="I62" i="4"/>
  <c r="I53" i="4" s="1"/>
  <c r="J62" i="4"/>
  <c r="J53" i="4" s="1"/>
  <c r="K62" i="4"/>
  <c r="L62" i="4"/>
  <c r="L53" i="4" s="1"/>
  <c r="M62" i="4"/>
  <c r="M53" i="4" s="1"/>
  <c r="N62" i="4"/>
  <c r="N53" i="4" s="1"/>
  <c r="M8" i="4" l="1"/>
  <c r="K8" i="4"/>
  <c r="N8" i="4"/>
  <c r="J8" i="4"/>
  <c r="H8" i="4"/>
  <c r="L8" i="4"/>
  <c r="N8" i="1"/>
  <c r="N11" i="1" l="1"/>
  <c r="N22" i="1" l="1"/>
  <c r="N36" i="1"/>
  <c r="N39" i="1"/>
  <c r="N40" i="1"/>
  <c r="N41" i="1"/>
  <c r="N33" i="1"/>
  <c r="N32" i="1"/>
  <c r="N30" i="1"/>
  <c r="N29" i="1"/>
  <c r="N28" i="1"/>
  <c r="N10" i="1"/>
  <c r="L18" i="12" l="1"/>
  <c r="W23" i="4" l="1"/>
  <c r="W13" i="4"/>
  <c r="W14" i="4"/>
  <c r="L25" i="12"/>
  <c r="AC11" i="4"/>
  <c r="AB11" i="4"/>
  <c r="Z11" i="4"/>
  <c r="AA11" i="4"/>
  <c r="Y11" i="4"/>
  <c r="X11" i="4"/>
  <c r="W11" i="4"/>
  <c r="L22" i="12"/>
  <c r="E11" i="12"/>
  <c r="F11" i="12"/>
  <c r="G11" i="12"/>
  <c r="H11" i="12"/>
  <c r="I11" i="12"/>
  <c r="J11" i="12"/>
  <c r="K11" i="12"/>
  <c r="W32" i="4"/>
  <c r="L11" i="12"/>
  <c r="E10" i="12"/>
  <c r="E8" i="12" s="1"/>
  <c r="F10" i="12"/>
  <c r="G10" i="12"/>
  <c r="H10" i="12"/>
  <c r="I10" i="12"/>
  <c r="J10" i="12"/>
  <c r="K10" i="12"/>
  <c r="L14" i="12"/>
  <c r="L21" i="12"/>
  <c r="W19" i="4"/>
  <c r="L17" i="12"/>
  <c r="L13" i="12"/>
  <c r="P38" i="4"/>
  <c r="L30" i="12"/>
  <c r="L29" i="12"/>
  <c r="F9" i="12"/>
  <c r="F8" i="12"/>
  <c r="G9" i="12"/>
  <c r="G8" i="12" s="1"/>
  <c r="H9" i="12"/>
  <c r="I9" i="12"/>
  <c r="J9" i="12"/>
  <c r="J8" i="12"/>
  <c r="K9" i="12"/>
  <c r="K8" i="12" s="1"/>
  <c r="E9" i="12"/>
  <c r="F28" i="12"/>
  <c r="G28" i="12"/>
  <c r="H28" i="12"/>
  <c r="I28" i="12"/>
  <c r="J28" i="12"/>
  <c r="K28" i="12"/>
  <c r="E28" i="12"/>
  <c r="L28" i="12" s="1"/>
  <c r="F24" i="12"/>
  <c r="G24" i="12"/>
  <c r="H24" i="12"/>
  <c r="I24" i="12"/>
  <c r="J24" i="12"/>
  <c r="K24" i="12"/>
  <c r="E24" i="12"/>
  <c r="L24" i="12" s="1"/>
  <c r="K20" i="12"/>
  <c r="J20" i="12"/>
  <c r="I20" i="12"/>
  <c r="H20" i="12"/>
  <c r="G20" i="12"/>
  <c r="F20" i="12"/>
  <c r="E20" i="12"/>
  <c r="L20" i="12" s="1"/>
  <c r="F16" i="12"/>
  <c r="G16" i="12"/>
  <c r="H16" i="12"/>
  <c r="I16" i="12"/>
  <c r="J16" i="12"/>
  <c r="K16" i="12"/>
  <c r="E16" i="12"/>
  <c r="F12" i="12"/>
  <c r="G12" i="12"/>
  <c r="H12" i="12"/>
  <c r="I12" i="12"/>
  <c r="J12" i="12"/>
  <c r="K12" i="12"/>
  <c r="E12" i="12"/>
  <c r="L12" i="12" s="1"/>
  <c r="N98" i="1"/>
  <c r="N97" i="1"/>
  <c r="N96" i="1"/>
  <c r="N90" i="1"/>
  <c r="N89" i="1"/>
  <c r="N77" i="1"/>
  <c r="N73" i="1"/>
  <c r="N71" i="1"/>
  <c r="N68" i="1"/>
  <c r="N67" i="1"/>
  <c r="N64" i="1"/>
  <c r="P55" i="4"/>
  <c r="O55" i="4"/>
  <c r="N35" i="1"/>
  <c r="P40" i="4"/>
  <c r="P41" i="4"/>
  <c r="P42" i="4"/>
  <c r="P45" i="4"/>
  <c r="W9" i="4" l="1"/>
  <c r="W20" i="4"/>
  <c r="L10" i="12"/>
  <c r="I8" i="12"/>
  <c r="L16" i="12"/>
  <c r="H8" i="12"/>
  <c r="L9" i="12"/>
  <c r="W8" i="4" l="1"/>
  <c r="L8" i="12"/>
</calcChain>
</file>

<file path=xl/sharedStrings.xml><?xml version="1.0" encoding="utf-8"?>
<sst xmlns="http://schemas.openxmlformats.org/spreadsheetml/2006/main" count="993" uniqueCount="584">
  <si>
    <t>Министерство экономического развития Республики Карелия, Министерство строительства, жилищно-коммунального хозяйства и энергетики Республики Карелия, Министерство сельского, рыбного и охотничьего хозяйства Республики Карелия, Министерство по природопользованию и экологии Республики Карелия</t>
  </si>
  <si>
    <t>Министерство экономического развития Республики Карелия, ОАО «Корпорация развития Республики Карелия»</t>
  </si>
  <si>
    <t>5.</t>
  </si>
  <si>
    <t>Совершенствование государственного и муниципального управления</t>
  </si>
  <si>
    <t>Единица измерения</t>
  </si>
  <si>
    <t xml:space="preserve"> млн. руб.</t>
  </si>
  <si>
    <t>тысяч посещений</t>
  </si>
  <si>
    <t xml:space="preserve">Министерство экономического развития Республики Карелия </t>
  </si>
  <si>
    <t>Источники финансового обеспечения</t>
  </si>
  <si>
    <t>бюджет Республики Карелия</t>
  </si>
  <si>
    <t xml:space="preserve">Задача 1. Формирование благоприятной внешней среды развития малого и среднего предпринимательства 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</si>
  <si>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 деятельность, деятельность в инновационной сфере и ремесленную деятельность</t>
  </si>
  <si>
    <t>Цель. Обеспечение условий интенсивного роста малого и среднего предпринимательства в Республике Карелия для увеличения общего количества действующих субъектов малого и среднего предпринимательства, обеспечения занятости и развития самозанятости населения, обеспечения конкурентоспособности малого и среднего предпринимательства, увеличения  доли производимых малыми и средними предприятиями товаров, работ и услуг в валовом региональном продукте</t>
  </si>
  <si>
    <t>0412</t>
  </si>
  <si>
    <t>09.0.6531</t>
  </si>
  <si>
    <t>810</t>
  </si>
  <si>
    <t>804</t>
  </si>
  <si>
    <t>09.0.7542</t>
  </si>
  <si>
    <t>870</t>
  </si>
  <si>
    <t>0113</t>
  </si>
  <si>
    <t>30.0.7501</t>
  </si>
  <si>
    <t>244</t>
  </si>
  <si>
    <t>н/д</t>
  </si>
  <si>
    <t>раз в год</t>
  </si>
  <si>
    <t>Задача 1. Содействие ускоренному развитию конкурентоспособного сектора исследований и разработок в Республике Карелия</t>
  </si>
  <si>
    <t>Задача 1. Совершенствование стратегического планирования и прогнозирования</t>
  </si>
  <si>
    <t>баллов</t>
  </si>
  <si>
    <t xml:space="preserve">Задача 4. Совершенствование выполнения государственной функции по осуществлению контроля  в сфере розничной продажи алкогольной продукции </t>
  </si>
  <si>
    <t>2.</t>
  </si>
  <si>
    <t>3.</t>
  </si>
  <si>
    <t>4.</t>
  </si>
  <si>
    <t xml:space="preserve">Цель. Создание условий для обеспечения развития экономики Республики Карелия
</t>
  </si>
  <si>
    <t>Цель: Создание благоприятных условий для привлечения инвестиций в экономику Республики Карелия в целях осуществления её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</si>
  <si>
    <t>Отношение значения показателя последнего года реализации программы к отчетному, %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</si>
  <si>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</si>
  <si>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</si>
  <si>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</si>
  <si>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</si>
  <si>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</si>
  <si>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</si>
  <si>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</si>
  <si>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</si>
  <si>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</si>
  <si>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единиц</t>
  </si>
  <si>
    <t>Задача 1. Повышение качества и доступности государственных и муниципальных услуг</t>
  </si>
  <si>
    <t xml:space="preserve">Задача 2. Формирование и развитие системы подготовки, переподготовки и повышения квалификации специалистов в сфере инновационной деятельности </t>
  </si>
  <si>
    <t>Подпрограмма 2</t>
  </si>
  <si>
    <t>Подпрограмма 3</t>
  </si>
  <si>
    <t>Развитие инновационной деятельности</t>
  </si>
  <si>
    <t>Основное мероприятие (мероприятие, ВЦП, РЦП) 3.10</t>
  </si>
  <si>
    <t>Основное мероприятие (мероприятие, ВЦП, РЦП) 3.14.</t>
  </si>
  <si>
    <t>Задача 2. Сокращение административных барьеров, препятствующих инвестиционному процессу в республике</t>
  </si>
  <si>
    <t>человек</t>
  </si>
  <si>
    <t>тыс.рублей</t>
  </si>
  <si>
    <t>Сведения о показателях (индикаторах) государственной программы, подпрограмм государственной программы, долгосрочных целевых программ и их значениях</t>
  </si>
  <si>
    <t>Номер и наименование ведомственной целевой программы, основного мероприятия и мероприятия</t>
  </si>
  <si>
    <t>Ожидаемый непосредственный результат (краткое описание и его значение)</t>
  </si>
  <si>
    <t>Поддержка  действующих инновационных компаний, участвующих в салонах, выставках, конференциях, ярмарках, «Деловых миссиях инновационных компаний»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</t>
  </si>
  <si>
    <t>Подрограмма 5</t>
  </si>
  <si>
    <t>Совершенствование системы государственного стратегического управления</t>
  </si>
  <si>
    <t>Задача 3. Укрепление кадрового потенциала для организаций народного хозяйства</t>
  </si>
  <si>
    <t>Задача 3. Создание условий для разработки и внедрения передовых технологий и инноваций в экономику и социальную сферу</t>
  </si>
  <si>
    <t xml:space="preserve">единиц </t>
  </si>
  <si>
    <t>09.1.0080</t>
  </si>
  <si>
    <t>244,810,521</t>
  </si>
  <si>
    <t>0411</t>
  </si>
  <si>
    <t>09.0.7547</t>
  </si>
  <si>
    <t>0112</t>
  </si>
  <si>
    <t>0410</t>
  </si>
  <si>
    <t>1402</t>
  </si>
  <si>
    <t>09.0.4402</t>
  </si>
  <si>
    <t>09.0.7544</t>
  </si>
  <si>
    <t>0705</t>
  </si>
  <si>
    <t>09.0.7545</t>
  </si>
  <si>
    <t>242</t>
  </si>
  <si>
    <t>Министерство строительства, жилищно-коммунального хозяйства и энергетики Республики Карелия</t>
  </si>
  <si>
    <t>1.</t>
  </si>
  <si>
    <t>21.</t>
  </si>
  <si>
    <t>Постановление Законодательного Собрания Республики Карелия об утверждении новой редакции Стратегии социально-экономического развития Республики Карелия до 2020 года</t>
  </si>
  <si>
    <t>Внесение изменений в Стратегию социально-экономического развития Республики Карелия до 2020 года в части установления на территории муниципальных образований Республики Карелия зон территориального развития</t>
  </si>
  <si>
    <t>2014 – 2015 годы</t>
  </si>
  <si>
    <t>Задача  2. Формирование и развитие системы подготовки, переподготовки и повышения квалификации специалистов в сфере инновационной деятельности</t>
  </si>
  <si>
    <t xml:space="preserve">Государственная программа </t>
  </si>
  <si>
    <t>Подпрограмма 4</t>
  </si>
  <si>
    <t>Задача 4. Совершенствование выполнения государственной функции по осуществлению контроля в сфере розничной продажи алкогольной продукции</t>
  </si>
  <si>
    <t>Постановление Правительства Республики Карелия</t>
  </si>
  <si>
    <t>Статус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</si>
  <si>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</si>
  <si>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ГРБС</t>
  </si>
  <si>
    <t>ЦСР</t>
  </si>
  <si>
    <t>ВР</t>
  </si>
  <si>
    <t>Ответственный  исполнитель, соисполнители</t>
  </si>
  <si>
    <t>Рз Пр</t>
  </si>
  <si>
    <t>Код бюджетной классификации</t>
  </si>
  <si>
    <t>-</t>
  </si>
  <si>
    <t>Расходы (тыс. руб.), годы</t>
  </si>
  <si>
    <t>итого</t>
  </si>
  <si>
    <t>Министерство экономического развития Республики Карелия</t>
  </si>
  <si>
    <t>Подпрограмма 1</t>
  </si>
  <si>
    <t>Формирование благоприятной инвестиционной среды</t>
  </si>
  <si>
    <t>Наименование цели (задачи)</t>
  </si>
  <si>
    <t>Показатель (индикатор) (наименование)</t>
  </si>
  <si>
    <t>Значения показателей</t>
  </si>
  <si>
    <t>%</t>
  </si>
  <si>
    <t>х</t>
  </si>
  <si>
    <t>да</t>
  </si>
  <si>
    <t>да/нет</t>
  </si>
  <si>
    <t>№ п/п</t>
  </si>
  <si>
    <t>Ответственный исполнитель</t>
  </si>
  <si>
    <t>Последствия нереализации ведомственной целевой программы, основного мероприятия</t>
  </si>
  <si>
    <t>Информация об основных мероприятиях (мероприятиях), долгосрочных целевых программах, подпрограммах государственной программы</t>
  </si>
  <si>
    <t>Сведения об основных мерах правового регулирования в сфере реализации государственной программы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</si>
  <si>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</si>
  <si>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</si>
  <si>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соисполнитель</t>
  </si>
  <si>
    <t>Ожидаемые сроки принятия</t>
  </si>
  <si>
    <t>Задача 4. Развитие внешнеэкономических, межрегиональных связей и выставочно-ярмарочной деятельности</t>
  </si>
  <si>
    <r>
      <rPr>
        <b/>
        <sz val="10"/>
        <rFont val="Times New Roman"/>
        <family val="1"/>
        <charset val="204"/>
      </rPr>
      <t xml:space="preserve">Задача 1. </t>
    </r>
    <r>
      <rPr>
        <sz val="10"/>
        <rFont val="Times New Roman"/>
        <family val="1"/>
        <charset val="204"/>
      </rPr>
      <t>Создание благоприятных условий для привлечения инвестиций в экономику Республики Карелия в целях осуществления её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  </r>
  </si>
  <si>
    <r>
      <rPr>
        <b/>
        <sz val="10"/>
        <rFont val="Times New Roman"/>
        <family val="1"/>
        <charset val="204"/>
      </rPr>
      <t xml:space="preserve">Задача 3. </t>
    </r>
    <r>
      <rPr>
        <sz val="10"/>
        <rFont val="Times New Roman"/>
        <family val="1"/>
        <charset val="204"/>
      </rPr>
      <t>Создание благоприятных условий инновационной деятельности для динамичного развития и повышения конкурентоспособности Республики Карелия</t>
    </r>
  </si>
  <si>
    <r>
      <rPr>
        <b/>
        <sz val="10"/>
        <rFont val="Times New Roman"/>
        <family val="1"/>
        <charset val="204"/>
      </rPr>
      <t xml:space="preserve">Задача 2. </t>
    </r>
    <r>
      <rPr>
        <sz val="10"/>
        <rFont val="Times New Roman"/>
        <family val="1"/>
        <charset val="204"/>
      </rPr>
      <t>Обеспечение условий интенсивного роста малого и среднего предпринимательства в Республике Карелия для увеличения общего количества действующих субъектов малого и среднего предпринимательства, обеспечения занятости и развития самозанятости населения, обеспечения конкурентоспособности малого и среднего предпринимательства, увеличения  доли производимых малыми и средними предприятиями товаров, работ и услуг в валовом региональном продукте</t>
    </r>
  </si>
  <si>
    <r>
      <rPr>
        <b/>
        <sz val="10"/>
        <rFont val="Times New Roman"/>
        <family val="1"/>
        <charset val="204"/>
      </rPr>
      <t>Задача 4.</t>
    </r>
    <r>
      <rPr>
        <sz val="10"/>
        <rFont val="Times New Roman"/>
        <family val="1"/>
        <charset val="204"/>
      </rPr>
      <t xml:space="preserve"> Повышение эффективности деятельности органов исполнительной власти Республики Карелия и органов местного самоуправления муниципальных образований  в Республике Карелия</t>
    </r>
  </si>
  <si>
    <t>Цель. Совершенствование деятельности по стратегическому планированию и прогнозированию социально-экономического развития</t>
  </si>
  <si>
    <t>6.</t>
  </si>
  <si>
    <t>7.</t>
  </si>
  <si>
    <t xml:space="preserve">Экономическое развитие и инновационная экономика Республики Карелия </t>
  </si>
  <si>
    <t>средства бюджета Республики Карелия  за исключением целевых федеральных средств</t>
  </si>
  <si>
    <t>средства, поступающие в бюджет Республики Карелия  из федерального бюджета</t>
  </si>
  <si>
    <t>Основное мероприятие 3.10</t>
  </si>
  <si>
    <t>1</t>
  </si>
  <si>
    <t>2</t>
  </si>
  <si>
    <t>№ по-каза-теля</t>
  </si>
  <si>
    <t>Цель. Совершенствование деятельности по стратегическому планированию и прогнозированию социально-экономического развития Республики Карелия</t>
  </si>
  <si>
    <t>Задача 2. Обеспечение органов законодательной и исполнительной власти Республики Карелия статистическими изданиями</t>
  </si>
  <si>
    <t>млн. рублей</t>
  </si>
  <si>
    <t>количество созданных новых и модернизированных рабочих мест</t>
  </si>
  <si>
    <t>прирост инвестиций в основной капитал по сравнению с предыдущим периодом</t>
  </si>
  <si>
    <t>число предприятий, осуществляющих инновационную деятельность</t>
  </si>
  <si>
    <t>уровень удовлетворенности заявителей качеством и доступностью государственных и муниципальных услуг, предоставляемых непосредственно исполнительными органами государственной власти Республики Карелия и органами местного самоуправления в Республике Карелия</t>
  </si>
  <si>
    <t>наличие утвержденных документов стратегического планирования на долгосрочную и среднесрочную перспективы, взаимоувязанных между собой, а также соответствующих государственным программам  Российской Федерации и Республики Карелия, документам стратегического планирования Российской Федерации</t>
  </si>
  <si>
    <t>8.</t>
  </si>
  <si>
    <t>9.</t>
  </si>
  <si>
    <t>10.</t>
  </si>
  <si>
    <t>количество проектов, реализуемых на принципах государственно-частного партнерства</t>
  </si>
  <si>
    <t>количество посещений специализированного двуязычного сайта об инвестиционной деятельности «Республика Карелия для инвестора» в год</t>
  </si>
  <si>
    <t>количество реализованных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</si>
  <si>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>11.</t>
  </si>
  <si>
    <t>12.</t>
  </si>
  <si>
    <t>13.</t>
  </si>
  <si>
    <t>14.</t>
  </si>
  <si>
    <t xml:space="preserve">количество субъектов малого и среднего   
предпринимательства в расчете на 100 тыс. человек населения Республики Карелия
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</si>
  <si>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</si>
  <si>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</si>
  <si>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</si>
  <si>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</si>
  <si>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</si>
  <si>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</si>
  <si>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</si>
  <si>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</si>
  <si>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</si>
  <si>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</si>
  <si>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 xml:space="preserve">доля производимых малыми и средними предприятиями товаров, работ и услуг в валовом региональном  продукте     
</t>
  </si>
  <si>
    <t xml:space="preserve">увеличение количества  зарегистрированных  
субъектов малого и среднего  предпринимательства 
</t>
  </si>
  <si>
    <t xml:space="preserve">оборот организаций малого и среднего предпринимательства на одного жителя республики          
</t>
  </si>
  <si>
    <t xml:space="preserve">удельный вес налоговых  поступлений по специальным налоговым режимам (налог, взимаемый в связи с применением упрощенной системы налогообложения, единый налог на вмененный доход для отдельных видов деятельности; единый сельскохозяйственный
налог; налог, взимаемый в связи с применением патентной системы налогообложения) в поступлении налоговых доходов в консолидированный бюджет Республики  Карелия
</t>
  </si>
  <si>
    <t>затраты на технологические инновации предприятий</t>
  </si>
  <si>
    <t>численность персонала, занятого исследованиями и разработками</t>
  </si>
  <si>
    <t xml:space="preserve">количество проектов, поддержанных совместно  Российским фондом фундаментальных исследований (РФФИ) и Правительством Республики Карелия </t>
  </si>
  <si>
    <t xml:space="preserve">количество проектов, поддержанных совместно  Российскими гуманитарным научным фондом (РГНФ) и Правительством Республики Карелия </t>
  </si>
  <si>
    <t>26.</t>
  </si>
  <si>
    <t>27.</t>
  </si>
  <si>
    <t>28.</t>
  </si>
  <si>
    <t>29.</t>
  </si>
  <si>
    <t>30.</t>
  </si>
  <si>
    <t>количество поданных  заявок по созданию промышленного (индустриального) парка на территории Республики Карелия</t>
  </si>
  <si>
    <t>количество субъектов малого предпринимательства, получивших гранты на создание малой инновационной компании</t>
  </si>
  <si>
    <t>31.</t>
  </si>
  <si>
    <t>32.</t>
  </si>
  <si>
    <t>33.</t>
  </si>
  <si>
    <t>34.</t>
  </si>
  <si>
    <t>количество действующих инновационных компаний, получивших субсидию</t>
  </si>
  <si>
    <t>количество посещений интернет-ресурса «Инновационный портал Республики Карелия»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</si>
  <si>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</si>
  <si>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</si>
  <si>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</si>
  <si>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</si>
  <si>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</si>
  <si>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</si>
  <si>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</si>
  <si>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</si>
  <si>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количество принятых деклараций об объеме розничной продажи алкогольной и спиртосодержащей продукции </t>
  </si>
  <si>
    <t>43.</t>
  </si>
  <si>
    <t>44.</t>
  </si>
  <si>
    <t>45.</t>
  </si>
  <si>
    <t>обеспечение формирования в АИС  мониторинга качества и доступности предоставления государственных и муниципальных услуг актуальных данных по качеству и доступности услуг</t>
  </si>
  <si>
    <t xml:space="preserve">доля проектов административных регламентов предоставления государственных услуг, прошедших экспертизу, от общего числа проектов административных регламентов предоставления государственных услуг, представленных на экспертизу </t>
  </si>
  <si>
    <t>количество проведенных мониторингов качества и доступности предоставления исполнительными органами государственной власти Республики Карелия и органами местного самоуправления в Республике Карелия государственных и муниципальных услуг в год</t>
  </si>
  <si>
    <t>46.</t>
  </si>
  <si>
    <t>47.</t>
  </si>
  <si>
    <t xml:space="preserve">получение грантов муниципальными образованиями, достигшими наилучших значений показателей уровня эффективности деятельности органов местного самоуправления городских округов и муниципальных районов </t>
  </si>
  <si>
    <t>количество проведенных  заседаний Комиссии по оценке результативности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</si>
  <si>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48.</t>
  </si>
  <si>
    <t>49.</t>
  </si>
  <si>
    <t>50.</t>
  </si>
  <si>
    <t>51.</t>
  </si>
  <si>
    <t>удельный вес исполненных предписаний по результатам проведенных проверок к общему количеству  выданных  предписаний</t>
  </si>
  <si>
    <t xml:space="preserve">количество проверок органов местного самоуправления по осуществлению переданных государственных полномочий по лицензированию розничной продажи алкогольной продукции </t>
  </si>
  <si>
    <t>52.</t>
  </si>
  <si>
    <t>53.</t>
  </si>
  <si>
    <t>54.</t>
  </si>
  <si>
    <t>55.</t>
  </si>
  <si>
    <t>отклонение ключевых фактических показателей развития экономики от прогнозируемых в предыдущем году</t>
  </si>
  <si>
    <t>56.</t>
  </si>
  <si>
    <t>57.</t>
  </si>
  <si>
    <t>58.</t>
  </si>
  <si>
    <t>59.</t>
  </si>
  <si>
    <t xml:space="preserve">уровень обеспеченности органов законодательной и исполнительной власти Республики Карелия статистическими изданиями (по разработкам в рамках Федеральной программы статистических работ) </t>
  </si>
  <si>
    <t>количество региональных статистических обследований и наблюдений</t>
  </si>
  <si>
    <t xml:space="preserve">уровень обеспеченности статистической информацией в разрезе муниципальных образований </t>
  </si>
  <si>
    <t>Задача 2. Мониторинг и оценка эффективности деятельности органов местного самоуправления в Республике Карелия</t>
  </si>
  <si>
    <t>Экономическое развитие и инновационная экономика Республики Карелия</t>
  </si>
  <si>
    <t xml:space="preserve">Государствен-ная программа </t>
  </si>
  <si>
    <t>средства, поступающие в бюджет Республики Карелия из федераль-ного бюджета</t>
  </si>
  <si>
    <t>безвозмездные поступления в бюджет Республики Карелия  от государственной корпорации - Фонда содействия реформированию жилищно-коммунального хозяйства</t>
  </si>
  <si>
    <t>Подпро-грамма 4</t>
  </si>
  <si>
    <t>средства бюджета Республики Карелия за исключением целевых федеральных средств</t>
  </si>
  <si>
    <t>Подпро-грамма 5</t>
  </si>
  <si>
    <t>Подпро-               грамма 1</t>
  </si>
  <si>
    <t>Подпро-                     грамма 2</t>
  </si>
  <si>
    <t>Подпро-                    грамма 3</t>
  </si>
  <si>
    <t>начала реализа-        ции</t>
  </si>
  <si>
    <t>Министерство экономического развития Республики Карелия, Министерство строительства, жилищно-коммунального хозяйства и энергетики Республики Карелия, Министерство сельского, рыбного и охотничьего хозяйства Республики Карелия, Министерство по природопользованию и экологии Республики Карелия, Министерство труда и занятости Республики Карелия, Министерство образования Республики Карелия, Министерство по делам молодежи, физической культуре и спорту Республики Карелия, Министерство здравоохранения и социального развития Республики Карелия, Государственный комитет Республики Карелия по туризму</t>
  </si>
  <si>
    <t>Подпрограмма 5 «Совершенствование государственного и муниципального управления»</t>
  </si>
  <si>
    <t xml:space="preserve">Правовой акт Республики Карелия </t>
  </si>
  <si>
    <t xml:space="preserve">Распоряжение Правительства Республики Карелия  </t>
  </si>
  <si>
    <t xml:space="preserve">Постановление Правительства Республики Карелия </t>
  </si>
  <si>
    <t xml:space="preserve">Постановление Правительства Республики Карелия  </t>
  </si>
  <si>
    <t xml:space="preserve">Распоряжение Главы Республики Карелия </t>
  </si>
  <si>
    <t xml:space="preserve">Распоряжение Правительства Республики Карелия       
 </t>
  </si>
  <si>
    <t xml:space="preserve">Распоряжение Правительства Республики Карелия </t>
  </si>
  <si>
    <t>Распоряжение Правительства Республики Карелия</t>
  </si>
  <si>
    <t xml:space="preserve">2014-2020 годы </t>
  </si>
  <si>
    <t>2016-2020 годы после внесения изменений в соответствующие федеральные нормативные правовые акты</t>
  </si>
  <si>
    <t>2015-2016 годы</t>
  </si>
  <si>
    <t>2014-2020 годы (по мере необходимости)</t>
  </si>
  <si>
    <t xml:space="preserve">         Приложение 1 к государственной программе</t>
  </si>
  <si>
    <r>
      <rPr>
        <b/>
        <sz val="10"/>
        <rFont val="Times New Roman"/>
        <family val="1"/>
        <charset val="204"/>
      </rPr>
      <t>Задача 5.</t>
    </r>
    <r>
      <rPr>
        <sz val="10"/>
        <rFont val="Times New Roman"/>
        <family val="1"/>
        <charset val="204"/>
      </rPr>
      <t xml:space="preserve"> Совершенствование деятельности по стратегическому управлению, программно-целевому планированию и прогнозированию социально-экономического развития Республики Карелия </t>
    </r>
  </si>
  <si>
    <t>количество печатных и других материалов, представляющих инвестиционные возможности Республики Карелия</t>
  </si>
  <si>
    <t xml:space="preserve">оценка предпринимательским сообществом эффективности реализации внедренных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
</t>
  </si>
  <si>
    <t>доля муниципальных образований с утвержденными документами территориального планирования и градостроительного зонирования в общем количестве муниципальных образований</t>
  </si>
  <si>
    <t xml:space="preserve">доля среднесписочной численности работников (без внешних совместителей) малых (включая микропредприятия) и средних предприятий в среднесписочной численности работников (без внешних совместителей) всех предприятий и       
организаций         
</t>
  </si>
  <si>
    <t xml:space="preserve">количество работников  малого и среднего предпринимательства, получивших поддержку в области   подготовки, переподготовки и повышения квалификации        
</t>
  </si>
  <si>
    <t>Цель. Создание благоприятных условий инновационной деятельности для динамичного развития и повышения конкурентоспособности Республики Карелия</t>
  </si>
  <si>
    <t>количество проведеннных  маркетинговых, научных и иных исследований в сфере инновационной составляющей экономики Республики Карелия</t>
  </si>
  <si>
    <t>количество научно-исследовательских и опытно-конструкторских работ, финансируемых за счет средств бюджета Республики Карелия</t>
  </si>
  <si>
    <t>количество сотрудников субъектов малого и среднего предпринимательства, прошедших обучение</t>
  </si>
  <si>
    <t>количество государственных и муниципальных служащих, прошедших подготовку, переподготовку и повышение квалификации  в сфере инновационной деятельности</t>
  </si>
  <si>
    <t>количество субъектов малого предпринимательства, получивших субсидии  на приобретение оборудования в целях создания, и (или) развития, и (или) модернизации производства товаров</t>
  </si>
  <si>
    <t>количество  семинаров, круглых столов, конференций, форумов, проведенных по вопросам деятельности в инновационной сфере</t>
  </si>
  <si>
    <t>количество участников  ежегодного регионального конкурса «Лучший инновационный проект» среди субъектов малого и среднего предпринимательства, осуществляющих инновационную деятельность</t>
  </si>
  <si>
    <t>Подпрограмма 4 «Совершенствование государственного и муниципального управления»</t>
  </si>
  <si>
    <t>Цель. Повышение эффективности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</si>
  <si>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количество докладов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Карелия, размещенных в сети Интернет</t>
  </si>
  <si>
    <t xml:space="preserve">количество  действующих инновационных компаний, получивших поддержку участия  в салонах, выставках, конференциях, ярмарках, «Деловых миссиях инновационных компаний»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 </t>
  </si>
  <si>
    <t>Государственная программа Республики Карелия «Экономическое развитие и инновационная экономика Республики Карелия»</t>
  </si>
  <si>
    <t>Подпрограмма 1 «Формирование благоприятной инвестиционной среды»</t>
  </si>
  <si>
    <t>Подпрограмма 2 «Региональная  программа «Развитие малого и среднего предпринимательства в Республике Карелия на период до 2014 года»</t>
  </si>
  <si>
    <t>Подпрограмма 3 «Развитие инновационной деятельности»</t>
  </si>
  <si>
    <t>периодичность размещения актуального перечня государственных услуг, предоставляемых исполнительными органами государственной власти Республики Карелия, и актуального перечня услуг, предоставляемых учреждениями, подведомственными органам исполнительной власти Республики Карелия, размещенных на Официальном интернет-портале Республики Карелия в разделе «Административная реформа»</t>
  </si>
  <si>
    <t>Задача 2. Мониторинг и оценка эффективности деятельности органов местного самоуправления муниципальных образований в Республике Карелия</t>
  </si>
  <si>
    <t xml:space="preserve">количество докладов глав местных администраций городских округов и муниципальных районов о достигнутых значениях показателей для оценки эффективности деятельности органов местного самоуправления, сформированных в рамках непрерывного функционирования информационной аналитической системы «Сводные показатели» на основе достоверных значений показателей </t>
  </si>
  <si>
    <t xml:space="preserve">количество </t>
  </si>
  <si>
    <t>Задача 3. Совершенствование выполнения государственной функции по осуществлению контроля в сфере закупок товаров, работ, услуг для обеспечения государственных и муниципальных нужд</t>
  </si>
  <si>
    <t>Подпрограмма 5 «Совершенствование системы государственного стратегического управления»</t>
  </si>
  <si>
    <t>наличие актуальных утвержденных документов стратегического планирования на долгосрочный и среднесрочный периоды, взаимоувязанных между собой, а также соответствующих государственным программам  Российской Федерации и Республики Карелия, документам стратегического планирования Российской Федерации</t>
  </si>
  <si>
    <t>наличие стратегии социально-экономического развития Республики Карелия на долгосрочный период</t>
  </si>
  <si>
    <t>наличие концепции социально-экономического развития Республики Карелия на среднесрочный период</t>
  </si>
  <si>
    <t>наличие программы социально-экономического развития Республики Карелия на среднесрочный период</t>
  </si>
  <si>
    <t>процентных  пунктов</t>
  </si>
  <si>
    <t>численность специалистов, ежегодно подготовленных в соответствии с Государственным планом подготовки управленческих кадров для организаций народного хозяйства</t>
  </si>
  <si>
    <t>численность выпускников, ежегодно прошедших  стажировки на зарубежных предприятиях</t>
  </si>
  <si>
    <t>численность специалистов, ежегодно участвующих в мероприятиях, проводимых с участием  выпускников</t>
  </si>
  <si>
    <t>общее число мероприятий, на которых представлялся экономический потенциал и инвестиционная привлекательность Республики Карелия</t>
  </si>
  <si>
    <t>количество экспонентов (фирм-участников) от Республики Карелия</t>
  </si>
  <si>
    <t>количество заключенных соглашений и протоколов с регионами Российской Федерации, странами СНГ и их субъектами в отчетном году</t>
  </si>
  <si>
    <t>Приложение 2 к государственной программе</t>
  </si>
  <si>
    <t>Срок (год)</t>
  </si>
  <si>
    <t>5</t>
  </si>
  <si>
    <t>6</t>
  </si>
  <si>
    <r>
      <t>Подпрограмма 1 «Формирование благоприятной инвестиционной среды</t>
    </r>
    <r>
      <rPr>
        <b/>
        <sz val="9"/>
        <color indexed="8"/>
        <rFont val="Times New Roman"/>
        <family val="1"/>
        <charset val="204"/>
      </rPr>
      <t xml:space="preserve">»                           </t>
    </r>
  </si>
  <si>
    <t>Цель. Создание благоприятных условий для привлечения инвестиций в экономику Республики Карелия в целях осуществления ее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</si>
  <si>
    <t>Задача 1. 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 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</si>
  <si>
    <t xml:space="preserve">реализация мероприятий Основных направлений инвестиционной политики Правительства Республики Карелия на 2011-2015 годы. Разработка Основных направлений инвестиционной политики Правительства Республики Карелия на 2016-2020 годы и комплекса мер по их реализации </t>
  </si>
  <si>
    <t>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</si>
  <si>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>Основное мероприятие  1.1</t>
  </si>
  <si>
    <t>реализация данного основного мероприятия будет способствовать достижению значений показателей  12 и 13</t>
  </si>
  <si>
    <t>внедрение на территории Республики Карелия всех 15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</si>
  <si>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>реализация данного основного мероприятия будет способствовать достижению значений показателя 7</t>
  </si>
  <si>
    <t>рост объема инвестиций в основной капитал за счет всех источников финансирования и создание новых рабочих мест</t>
  </si>
  <si>
    <t>ухудшение инвестиционного климата. Реализация инвестиционной политики без учета мнения крупных инвесторов, работающих в Республике Карелия</t>
  </si>
  <si>
    <t>Основное мероприятие 1.2</t>
  </si>
  <si>
    <t>Основное мероприятие 1.3</t>
  </si>
  <si>
    <t>предоставление субсидий из бюджета Республики Карелия на частичное возмещение затрат по уплате процентов по кредитам, полученным для финансирования инвестиционных проектов</t>
  </si>
  <si>
    <t>обеспечение функционирования системы поддержки  инвестиционных проектов. Увеличение объема привлеченных кредитов на финансирование инвестиционных проектов</t>
  </si>
  <si>
    <t>снижение объема привлеченных кредитов на финансирование инвестиционных проектов</t>
  </si>
  <si>
    <t>реализация данного основного мероприятия будет способствовать достижению значений показателя 8</t>
  </si>
  <si>
    <t>Основное мероприятие  1.4</t>
  </si>
  <si>
    <t>развитие механизмов государственно-частного партнерства  на территории Республики Карелия</t>
  </si>
  <si>
    <t xml:space="preserve">снижение активности участия Республики Карелия в реализации проектов на принципах государственно-частного партнерства, отсутствие федеральных механизмов в реализации инвестиционных проектов на территории Республики Карелия, увеличение инфраструктурных издержек </t>
  </si>
  <si>
    <t>реализация данного основного мероприятия будет способствовать достижению значения показателя 9</t>
  </si>
  <si>
    <t>преодоление ограничений в инфраструктурных отраслях. Привлечение к реализации инвестиционных проектов федеральных и частных структур на принципах государственно-частного партнерства. Создание объектов транспортной, энергетической, коммунальной инфраструктуры с участием средств  бюджета Республики Карелия</t>
  </si>
  <si>
    <t>Основное мероприятие  1.5</t>
  </si>
  <si>
    <t xml:space="preserve">обеспечение открытого информационного  пространства инвестиционной деятельности 
</t>
  </si>
  <si>
    <t>увеличение числа инвесторов, заинтересованных в реализации проектов на территории Республики Карелия. Ускорение принятия решений по инвестиционным проектам, активизация инвестиционных процессов в республике</t>
  </si>
  <si>
    <t xml:space="preserve">снижение качества и оперативности реагирования на потребности в реализации инвестиционных проектов </t>
  </si>
  <si>
    <t>реализация данного основного мероприятия будет способствовать достижению значений показателя 10</t>
  </si>
  <si>
    <t>реализация данного основного мероприятия будет способствовать достижению значений показателя  11</t>
  </si>
  <si>
    <t>снижение интереса потенциальных инвесторов к инвестиционным возможностям Республики Карелия</t>
  </si>
  <si>
    <t>формирование репутации Республики Карелия как привлекательной и безопасной  инвестиционной площадки. Повышение иформированности потенциальных инвесторов об инвестиционных возможностях Республики Карелия. Проведение качественного маркетинга территории на всех уровнях</t>
  </si>
  <si>
    <t>развитие инвестиционного имиджа Республики Карелия</t>
  </si>
  <si>
    <t>Основное мероприятие 1.6</t>
  </si>
  <si>
    <t>Основное мероприятие  1.7</t>
  </si>
  <si>
    <t xml:space="preserve">реализация мероприятий программы «Ликвидация административных барьеров в строительстве Республики Карелия на 2011-2015 годы»     </t>
  </si>
  <si>
    <t>реализация данного основного мероприятия будет способствовать достижению значений показателя  14</t>
  </si>
  <si>
    <t xml:space="preserve">активизация инвестиционно-строительного процесса в Республике Карелия,  сокращение сроков инвестиционного периода в строительстве; повышение доступности, прозрачности предоставления государственных и муниципальных услуг  в сфере градостроительной деятельности, в том числе  в электронном виде </t>
  </si>
  <si>
    <t xml:space="preserve">замедление инвестиционно-строительного процесса в Республике Карелия,  несокращение сроков инвестиционного периода в строительстве </t>
  </si>
  <si>
    <t>Подпрограмма 2 «Региональная программа «Развитие малого и среднего предпринимательства в Республике Карелия на период до 2014 года»</t>
  </si>
  <si>
    <t>Основное мероприятие 3.1</t>
  </si>
  <si>
    <t xml:space="preserve">рост числа предприятий, осуществляющих инновационную деятельность, рост затрат на технологические инновации предприятий </t>
  </si>
  <si>
    <t>снижение числа предприятий, осуществляющих инновационную деятельность</t>
  </si>
  <si>
    <t>проведение  маркетинговых, научных и иных исследований в сфере инновационной составляющей экономики Республики Карелия</t>
  </si>
  <si>
    <t>реализация данного основного мероприятия будет способствовать достижению значений показателей 22, 23</t>
  </si>
  <si>
    <t>Основное мероприятие 3.2</t>
  </si>
  <si>
    <t>рост числа предприятий, осуществляющих инновационную деятельность, рост затрат на технологические инновации предприятий</t>
  </si>
  <si>
    <t>реализация данного основного мероприятия будет способствовать достижению значений показателя 26</t>
  </si>
  <si>
    <t>Основное мероприятие  3.3</t>
  </si>
  <si>
    <t>реализация данного основного мероприятия будет способствовать достижению значений показателя 27</t>
  </si>
  <si>
    <t>Основное мероприятие 3.4</t>
  </si>
  <si>
    <t>выполнение условий Соглашения от 13 июля 2011 года о взаимодействии по проведению совместного конкурса проектов «Русский Север: история, современность, перспективы» в 2012-2015 годах</t>
  </si>
  <si>
    <t>реализация данного основного мероприятия будет способствовать достижению значений показателя 28</t>
  </si>
  <si>
    <t>Основное мероприятие  3.5</t>
  </si>
  <si>
    <t>предоставление  субъектам малого и среднего предпринимательства образовательных услуг, связанных с подготовкой, переподготовкой и повышением квалификации их сотрудников в сфере деятельности инновационной компании</t>
  </si>
  <si>
    <t>отсутствие квалифицированных кадров в сфере деятельности инновационной компании</t>
  </si>
  <si>
    <t>реализация данного основного мероприятия будет способствовать достижению значений показателя 29</t>
  </si>
  <si>
    <t>Основное мероприятие 3.6</t>
  </si>
  <si>
    <t>подготовка, переподготовка и повышение квалификации государственных и муниципальных служащих в сфере инновационной деятельности</t>
  </si>
  <si>
    <t xml:space="preserve">подготовка, переподготовка и повышение квалификации государственных и муниципальных служащих в сфере  инновационной деятельности </t>
  </si>
  <si>
    <t>отсутствие квалифицированных кадров  в сфере  инновационной деятельности на государственной и муниципальной службе</t>
  </si>
  <si>
    <t>реализация данного основного мероприятия будет способствовать достижению значений показателя 30</t>
  </si>
  <si>
    <t>Основное мероприятие 3.7</t>
  </si>
  <si>
    <t>подготовка заявки по созданию промышленного (индустриального) парка на территории Республики Карелия</t>
  </si>
  <si>
    <t>выделение средств федерального бюджета на создание промышленного (индустриального) парка на территории Республики Карелия</t>
  </si>
  <si>
    <t>отсутствие промышленного (индустриального) парка на территории Республики Карелия</t>
  </si>
  <si>
    <t>реализация данного основного мероприятия будет способствовать достижению значений показателя 31</t>
  </si>
  <si>
    <t>Основное мероприятие 3.8</t>
  </si>
  <si>
    <t>предоставление грантов на создание малой инновационной компании</t>
  </si>
  <si>
    <t>создание малых инновационных компаний, деятельность которых заключается в практическом применении (внедрении) результатов интеллектуальной деятельности (программ для электронных вычислительных машин, баз данных, изобретений, полезных моделей, промышленных образцов, селекционных достижений, топологий интегральных микросхем, секретов производства (ноу-хау)</t>
  </si>
  <si>
    <t>незначительное количество создаваемых малых инновационных компаний в республике</t>
  </si>
  <si>
    <t>реализация данного основного мероприятия будет способствовать достижению значений показателя 32</t>
  </si>
  <si>
    <t>Основное мероприятие 3.9</t>
  </si>
  <si>
    <t>предоставление  субсидий инновационным компаниям, в том числе участникам инновационных территориальных кластеров, в целях возмещения затрат или недополученных доходов в связи с производством (реализацией) товаров</t>
  </si>
  <si>
    <t>снижение инновационной активности действующих инновационных компаний</t>
  </si>
  <si>
    <t>реализация данного основного мероприятия будет способствовать достижению значений показателя 33</t>
  </si>
  <si>
    <t>развитие деятельности инновационных компаний</t>
  </si>
  <si>
    <t>Основное мероприятие 3.11</t>
  </si>
  <si>
    <t>предоставление субсидий субъектам малого и среднего предпринимательства на приобретение оборудования в целях создания, и (или) развития, и (или) модернизации производства товаров</t>
  </si>
  <si>
    <t>снижение активности субъектов малого и среднего предпринимательства по приобретению оборудования в целях создания, и (или) развития, и (или) модернизации производства</t>
  </si>
  <si>
    <t>реализация данного основного мероприятия будет способствовать достижению значений показателя 34</t>
  </si>
  <si>
    <t xml:space="preserve">расширение деятельности субъектов малого и среднего предпринимательства среднесписочной численностью работников 30 и более человек по приобретению оборудования, по созданию, и (или) развитию, и (или) модернизации производства товаров  </t>
  </si>
  <si>
    <t>проведение  семинаров, круглых столов, конференций, форумов по вопросам деятельности в инновационной сфере</t>
  </si>
  <si>
    <t>диалог между всеми участниками инновационного процесса (власть-наука-бизнес), выработка единой политики развития инновационного развития республики, популяризация инновационной деятельности</t>
  </si>
  <si>
    <t>отсутствие единой политики инновационного развития республики, диалога между всеми участниками инновационного процесса (власть-наука-бизнес), популяризации инновационной деятельности</t>
  </si>
  <si>
    <t>реализация данного основного мероприятия будет способствовать достижению значений показателя 35</t>
  </si>
  <si>
    <t>Основное мероприятие 3.12</t>
  </si>
  <si>
    <t>создание и ведение интернет-ресурса «Инновационный портал Республики Карелия»</t>
  </si>
  <si>
    <t>поддержка субъектов инновационной деятельности в продвижении, обучении, маркетинге, эффективном использовании современных информационных технологий, развитии межрегиональных и международных связей на основе применения информационных и коммуникационных технологий</t>
  </si>
  <si>
    <t>замедление развития инновационной деятельности в Республике Карелия</t>
  </si>
  <si>
    <t>реализация данного основного мероприятия будет способствовать достижению значений показателя 36</t>
  </si>
  <si>
    <t>Основное мероприятие 3.13</t>
  </si>
  <si>
    <t>проведение  ежегодного регионального конкурса «Лучший инновационный проект» среди субъектов малого и среднего предпринимательства, осуществляющих инновационную деятельность</t>
  </si>
  <si>
    <t>популяризация  инновационной деятельности среди субъектов малого и среднего предпринимательства, определение лучших проектов</t>
  </si>
  <si>
    <t>отсутствие диалога между властью и бизнесом, популяризации инновационной деятельности</t>
  </si>
  <si>
    <t>реализация данного основного мероприятия будет способствовать достижению значений показателя 37</t>
  </si>
  <si>
    <t>Основное мероприятие 3.14</t>
  </si>
  <si>
    <t>поддержка  действующих инновационных компаний, участвующих в салонах, выставках, конференциях, ярмарках, «Деловых миссиях инновационных компаний»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</t>
  </si>
  <si>
    <t>продвижение на региональные и международные рынки продукции, товаров и услуг действующих инновационных компаний с компенсацией затрат на участие в мероприятиях</t>
  </si>
  <si>
    <t>незначительное продвижение на региональные и международные рынки продукции, товаров и услуг действующих инновационных компаний</t>
  </si>
  <si>
    <t>реализация данного основного мероприятия будет способствовать достижению значений показателя 38</t>
  </si>
  <si>
    <t>Основное мероприятие 4.1</t>
  </si>
  <si>
    <t>создание и/или модернизация  автоматизированной информационной системы сбора и обобщения показателей мониторинга качества и доступности предоставления государственных и муниципальных услуг</t>
  </si>
  <si>
    <t xml:space="preserve">обеспечение координации действий органов исполнительной власти Республики Карелия и органов местного самоуправления в Республике Карелия по реализации мероприятий по повышению качества и доступности государственных и муниципальных услуг  </t>
  </si>
  <si>
    <t xml:space="preserve">невыполнение  органами исполнительной власти Республики Карелия и органами местного самоуправления в Республике Карелия мероприятий административной реформы, несогласованность действий органов исполнительной  власти Республики Карелия и органов местного самоуправления в Республике Карелия по реализации мероприятий по повышению качества и доступности государственных и муниципальных услуг </t>
  </si>
  <si>
    <t>реализация данного основного мероприятия будет способствовать достижению значений показателя 43</t>
  </si>
  <si>
    <t>реализация данного основного мероприятия будет способствовать достижению значений показателя 44</t>
  </si>
  <si>
    <t>актуализация перечня государственных услуг, предоставляемых исполнительными органами государственной власти Республики Карелия, и перечня услуг, предоставляемых учреждениями, подведомственными органам исполнительной власти Республики Карелия, размещенных на Официальном интернет-портале Республики Карелия в разделе «Административная реформа»</t>
  </si>
  <si>
    <t>Основное мероприятие 4.2</t>
  </si>
  <si>
    <t>наличие в открытом доступе на Официальном интернет-портале Республики Карелия в разделе «Административная реформа» актуальной информации о государственных услугах, предоставляемых органами исполнительной  власти Республики Карелия, и услугах, предоставляемых учреждениями, подведомственными органам исполнительной власти Республики Карелия</t>
  </si>
  <si>
    <t>отсутствие актуальной информации о государственных услугах, предоставляемых органами исполнительной  власти Республики Карелия, и услугах, предоставляемых учреждениями, подведомственными органам исполнительной власти Республики Карелия</t>
  </si>
  <si>
    <t>Основное мероприятие 4.3</t>
  </si>
  <si>
    <t>проведение экспертизы проектов административных регламентов предоставления государственных услуг</t>
  </si>
  <si>
    <t>оценка соответствия проекта административного регламента требованиям, предъявляемым к нему Федеральным законом от 27 июля 2010 года № 210-ФЗ «Об организации предоставления государственных и муниципальных услуг» и принятыми в соответствии с ним нормативными правовыми актами</t>
  </si>
  <si>
    <t>реализация данного основного мероприятия будет способствовать достижению значений показателя 45</t>
  </si>
  <si>
    <t>невыполнение требований части  6 статьи 13 Федерального закона от 27 июля 2010 года № 210-ФЗ «Об организации предоставления государственных и муниципальных услуг» и пункта 7 Порядка
разработки и утверждения органами исполнительной власти
Республики Карелия административных регламентов
предоставления государственных услуг, утвержденного  постановлением Правительства Республики Карелия от 15 февраля 2012 года № 50-П «О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услуг»</t>
  </si>
  <si>
    <t>Основное мероприятие 4.4</t>
  </si>
  <si>
    <t>оценка качества и доступности государственных и муниципальных услуг, определение приоритетов для их оптимизации, а также для оценки результатов проводимых преобразований</t>
  </si>
  <si>
    <t>отсутствие инструмента для оценки качества и доступности государственных и муниципальных услуг, определения приоритетов для их оптимизации, а также для оценки результатов проводимых преобразований</t>
  </si>
  <si>
    <t>проведение мониторинга качества и доступности предоставления  органами исполнительной власти Республики Карелия и органами местного самоуправления в Республике Карелия государственных и муницпальных услуг</t>
  </si>
  <si>
    <t>реализация данного основного мероприятия будет способствовать достижению значений показателя 46</t>
  </si>
  <si>
    <t>Основное мероприятие 4.5</t>
  </si>
  <si>
    <t>рассмотрение результатов оценки эффективности деятельности органов местного самоуправления и руководителей организаций Комиссией по оценке результативности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</si>
  <si>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невыделение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</si>
  <si>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>реализация данного основного мероприятия будет способствовать достижению значений показателя  49</t>
  </si>
  <si>
    <t>реализация данного основного мероприятия будет способствовать достижению значений показателя 47</t>
  </si>
  <si>
    <t>реализация данного основного мероприятия будет способствовать достижению значений показателя 48</t>
  </si>
  <si>
    <t>реализация данного основного мероприятия будет способствовать достижению значений показателя 50</t>
  </si>
  <si>
    <t>реализация данного основного мероприятия будет способствовать достижению значений показателя 51</t>
  </si>
  <si>
    <t>Основное мероприятие 4.6</t>
  </si>
  <si>
    <t>мониторинг формирования и представления докладов глав местных администраций городских округов и муниципальных районов о достигнутых значениях показателей для оценки эффективности деятельности органов местного самоуправления</t>
  </si>
  <si>
    <t>формирование докладов глав местных администраций с исходными данными, используемыми при последующем формировании сводного доклада о результатах мониторинга эффективности деятельности органов местного самоуправления в Республике Карелия. Количество докладов - 19 единиц</t>
  </si>
  <si>
    <t>Основное мероприятие 4.7</t>
  </si>
  <si>
    <t>разработка правового акта Правительства Республики Карелия о выделении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</si>
  <si>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>отсутствие указанного акта не позволит выделить гранты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</si>
  <si>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 xml:space="preserve">Задача 3. Совершенствование выполнения государственной функции по осуществлению контроля  в сфере закупок товаров, работ, услуг для обеспечения государственных и муниципальных нужд </t>
  </si>
  <si>
    <t>Основное мероприятие 4.8</t>
  </si>
  <si>
    <t>государственный контроль в сфере закупок товаров, работ, услуг для обеспечения государственных и муниципальных нужд</t>
  </si>
  <si>
    <t>предупреждение и пресечение нарушений заказчиками в Республике Карелия федерального законодательства в сфере закупок товаров, работ, услуг для обеспечения государственных и муниципальных нужд</t>
  </si>
  <si>
    <t>увеличение нарушений законодательства в сфере закупок товаров, работ, услуг для обеспечения государственных и муниципальных нужд</t>
  </si>
  <si>
    <t>Основное мероприятие 4.9</t>
  </si>
  <si>
    <t>государственный контроль за осуществлением органами местного самоуправления переданных государственных полномочий по лицензированию розничной продажи алкогольной продукции</t>
  </si>
  <si>
    <t>упорядочение административных процедур (действий) и устранение избыточных административных процедур (действий), связанных с исполнением органами местного самоуправления государственных полномочий по лицензированию розничной продажи алкогольной продукции, в целях создания условий для ведения отдельных видов экономической деятельности</t>
  </si>
  <si>
    <t>возможные нарушения норм и правил в области государственного регулирования производства и оборота этилового спирта, алкогольной и спиртосодержащей продукции</t>
  </si>
  <si>
    <t>несвоевременность представления деклараций  об объеме розничной продажи  алкогольной и спиртосодержащей продукции на территории республики</t>
  </si>
  <si>
    <t>упорядочение розничной продажи алкогольной продукции в целях обеспечения прозрачности каналов сбыта алкогольной продукции и полноты учета объемов реализованной продукции</t>
  </si>
  <si>
    <t>государственный контроль за представлением деклараций  об объеме розничной продажи алкогольной и спиртосодержащей продукции</t>
  </si>
  <si>
    <t>Основное мероприятие 4.10</t>
  </si>
  <si>
    <t>Основное мероприятие 5.1</t>
  </si>
  <si>
    <t>развитие государственного стратегического планирования</t>
  </si>
  <si>
    <t>реализация данного основного мероприятия будет способствовать достижению значений показателя  52</t>
  </si>
  <si>
    <t>реализация данного основного мероприятия будет способствовать достижению значений показателя 42</t>
  </si>
  <si>
    <t>актуализация и приведение в соответствие с федеральным законодательством системы документов стратегического планирования Республики Карелия с учетом целевых ориентиров, определенных Правительством Российской Федерации и Президентом Российской Федерации. Значение ожидаемого результата - наличие 3 документов стратегического планирования</t>
  </si>
  <si>
    <t>отсутствие координации и взаимоувязанности документов стратегического планирования на федеральном и республиканском уровне, отсутствие возможности привлечения федеральных средств на реализацию республиканских проектов, низкий уровень эффективности государственного стратегического управления  развитием Республики Карелия</t>
  </si>
  <si>
    <t>Основное мероприятие 5.2</t>
  </si>
  <si>
    <t>разработка прогнозов социально-экономического развития Республики Карелия</t>
  </si>
  <si>
    <t>разработанные прогнозы социально-экономического развития Республики Карелия, повышение их обоснованности и достоверности</t>
  </si>
  <si>
    <t>отсутствие действенного механизма для принятия взвешенных и эффективных управленческих решений</t>
  </si>
  <si>
    <t>реализация данного основного мероприятия будет способствовать достижению значений показателя 56</t>
  </si>
  <si>
    <t>Задача 2. Обеспечение органов законодательной  и исполнительной власти  Республики Карелия статистическими изданиями</t>
  </si>
  <si>
    <t>Основное мероприятие 5.3</t>
  </si>
  <si>
    <t>формирование сводной заявки на обеспечение статистическими изданиями (по разработкам в рамках Федеральной программы статистических работ) органов законодательной и исполнительной  власти Республики Карелия</t>
  </si>
  <si>
    <t>своевременное предоставление актуальной, достоверной, полной и качественной официальной статистической информации о социальных, экономических, демографических, финансово-хозяйственных, экологических и других общественных процессах и явлениях республиканским органам исполнительной власти, Законодательному Собранию Республики Карелия, Контрольно-счетной палате Республики Карелия, Администрации Главы Республики Карелия, Объединению организаций профсоюзов в Республике Карелия, Министерству внутренних дел по Республике Карелия</t>
  </si>
  <si>
    <t>невыполнение полномочий по обеспечению  официальной статистической информацией  законодательных и исполнительных органов государственной власти Республики Карелия</t>
  </si>
  <si>
    <t>реализация данного основного мероприятия будет способствовать достижению значений показателя 57</t>
  </si>
  <si>
    <t>Основное мероприятие 5.4</t>
  </si>
  <si>
    <t>формирование работ в рамках региональной статистики (проведение статистических обследований и наблюдений)</t>
  </si>
  <si>
    <t>удовлетворение потребностей в получении необходимой статистической информации всех заинтересованных пользователей, обеспечение в достаточном объеме статистической информацией, характеризующей процессы на республиканском уровне, необходимой для принятия оперативных управленческих решений на местах</t>
  </si>
  <si>
    <t>отсутствие детальной статистической информации, характеризующей процессы на уровне Республики Карелия, необходимой для принятия управленческих решений по социально-экономическому развитию республики</t>
  </si>
  <si>
    <t>реализация данного основного мероприятия будет способствовать достижению значений показателя 58</t>
  </si>
  <si>
    <t>Основное мероприятие 5.5</t>
  </si>
  <si>
    <t>формирование статистической базы данных комплексной информационной системы статистических показателей социально-экономического положения муниципальных образований и республики в целом</t>
  </si>
  <si>
    <t>реализация данного основного мероприятия будет способствовать достижению значений показателей 60, 61, 62</t>
  </si>
  <si>
    <t>Основное мероприятие 5.6</t>
  </si>
  <si>
    <t xml:space="preserve">подготовка управленческих кадров для организаций народного хозяйства </t>
  </si>
  <si>
    <t>повышение кадрового потенциала Республики Карелия в сфере управления</t>
  </si>
  <si>
    <t>низкое качество управления и неконкурентоспособность карельских предприятий, уменьшение количества контактов с зарубежными бизнес-партнерами, невозможность реализации бизнес-проектов в целях развития экономики Республики Карелия, привлечения инвестиций из других регионов или стран</t>
  </si>
  <si>
    <t>Основное мероприятие 5.7</t>
  </si>
  <si>
    <t xml:space="preserve">содействие организациям в Республике Карелия в продвижении их продукции на российский и зарубежные рынки и интенсификация контактов с зарубежными партнерами и партнерами иных регионов Российской Федерации </t>
  </si>
  <si>
    <t xml:space="preserve">последствия будут носить мультипликативный характер. Основное - это снижение внешнеэкономической активности хозяйствующих субъектов, которые могли бы стать основой экономического развития Республики Карелия, и как следствие, снижение потенциала будущего развития Республики Карелия </t>
  </si>
  <si>
    <t>реализация данного основного мероприятия будет способствовать достижению значений показателей 63, 64</t>
  </si>
  <si>
    <t>привлечение потенциальных инвесторов и партнеров для реализации проектов в Республике Карелия, направленных на создание и развитие конкурентоспособных производств, диверсификацию экономики, внешнеторгового оборота и оборота с регионами Российской Федерации и рост доли несырьевого экспорта в общем объеме экспорта</t>
  </si>
  <si>
    <t>Основное мероприятие 5.8</t>
  </si>
  <si>
    <t>заключение и обеспечение выполнения  соглашений  с регионами Российской Федерации, странами СНГ и их субъектами</t>
  </si>
  <si>
    <t xml:space="preserve">расширение межрегиональных и международных связей Республики Карелия с регионами Российской Федерации, укрепление сотрудничества с зарубежными странами и их субъектами. Обеспечение эффективности реализации соглашений за счет актуализации протоколов с конкретными мероприятиями по их реализации </t>
  </si>
  <si>
    <t xml:space="preserve">низкий уровень развития межрегинальных и международных связей, ослабление позиций карельских предприятий на региональных рынках Российской Федерации и за рубежом, снижение экспортного потенциала Республики Карелия </t>
  </si>
  <si>
    <t>реализация данного основного мероприятия будет способствовать достижению значений показателя 65</t>
  </si>
  <si>
    <t>Приложение 3 к государственной программе</t>
  </si>
  <si>
    <t>Правовой акт Республики Карелия</t>
  </si>
  <si>
    <t xml:space="preserve">утверждение инвестиционной стратегии Республики Карелия </t>
  </si>
  <si>
    <t>утверждение регламента сопровождения инвестиционных проектов по принципу «одного окна»</t>
  </si>
  <si>
    <t>утверждение плана мероприятий на 2014-2015 годы по реализации Основных направлений инвестиционной политики Правительства Республики Карелия на 2011-2015 годы</t>
  </si>
  <si>
    <t>утверждение Основных направлений инвестиционной политики Правительства Республики Карелия на 2016-2020 годы и комплекса мер по их реализации</t>
  </si>
  <si>
    <t xml:space="preserve">утверждение Порядка  формирования и использования бюджетных ассигнований Инвестиционного фонда Республики Карелия </t>
  </si>
  <si>
    <t>утверждение Положения о Комиссии по проведению отбора инвестиционных проектов, претендующих на предоставление бюджетных ассигнований Инвестиционного фонда Республики Карелия</t>
  </si>
  <si>
    <t>утверждение состава Комиссии по проведению отбора инвестиционных проектов, претендующих на предоставление бюджетных ассигнований Инвестиционного фонда Республики Карелия</t>
  </si>
  <si>
    <t>утверждение Порядка предоставления субсидий из бюджета Республики Карелия в рамках реализации подпрограммы «Развитие инновационной деятельности» государственной программы Республики Карелия «Экономическое развитие и инновационная экономика Республики Карелия»</t>
  </si>
  <si>
    <t>внесение изменений в постановление Правительства Республики Карелия от 20 января 2012 года № 14-П «Об утверждении перечня услуг, которые являются необходимыми и обязательными для предоставления исполнительными органами государственной власти Республики Карелия государственных услуг и предоставляются организациями, участвующими в предоставлении государственных услуг, и Порядка определения размера платы за их оказание»</t>
  </si>
  <si>
    <t xml:space="preserve">внесение изменений в Перечень государственных услуг, предоставление которых организуется в многофункциональных центрах предоставления государственных и муниципальных услуг в Республике Карелия, и Типовой (рекомендованный) перечень муниципальных услуг, предоставление которых организуется в многофункциональных центрах предоставления государственных и муниципальных услуг в Республике Карелия, утвержденные  распоряжением Правительства Республики Карелия от 21 августа 2012 года № 521р-П </t>
  </si>
  <si>
    <t>внесение изменений в постановление Правительства Республики Карелия от 15 февраля 2012 года № 50-П               «О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услуг»</t>
  </si>
  <si>
    <t>внесение изменений в постановление Правительства Республики Карелия от 6 декабря 2012 года № 371-П «Об утверждении Положения об особенностях подачи и рассмотрения жалоб на решения и действия (бездействие) органов исполнительной власти Республики Карелия и их должностных лиц, государственных гражданских служащих органов исполнительной власти Республики Карелия»</t>
  </si>
  <si>
    <t>утверждение Плана проведения мониторинга качества и доступности предоставления исполнительными органами государственной власти Республики Карелия и органами местного самоуправления в Республике Карелия государственных и муниципальных услуг</t>
  </si>
  <si>
    <t xml:space="preserve">внесение изменений в Порядок подготовки сводного доклада Республики Карелия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 и Перечень 
органов исполнительной власти Республики Карелия, ответственных за проверку достоверности показателей докладов глав местных администраций городских округов и муниципальных районов Республики Карелия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и мониторинг эффективности деятельности органов местного самоуправления городских округов и муниципальных районов в Республике Карелия, утвержденные распоряжением Главы Республики Карелия от 21 июня 2013 года № 186-р 
</t>
  </si>
  <si>
    <t>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 за очередной год</t>
  </si>
  <si>
    <t>Проект закона Республики Карелия</t>
  </si>
  <si>
    <t>утверждение программы социально-экономического развития Республики Карелия на среднесрочный период</t>
  </si>
  <si>
    <t>одобрение концепции социально-экономического развития Республики Карелия на среднесрочный период</t>
  </si>
  <si>
    <t>утверждение плана мероприятий по реализации Концепции социально-экономического развития Республики Карелия на среднесрочный период на  очередной год</t>
  </si>
  <si>
    <t xml:space="preserve">внесение изменений в постановление Правительства Республики Карелия от 23 июня 2007 года № 92-П «О реализации Государственного плана подготовки управленческих кадров для организаций народного хозяйства Российской Федерации в 2007/08-2014/15 учебных годах»  в случае продления срока реализации Государственного плана подготовки управленческих кадров для организаций отраслей народного хозяйства Российской Федерации  </t>
  </si>
  <si>
    <t>утверждение Перечня выставочно-ярмарочных мероприятий Республики Карелия, поддерживаемых Правительством Республики Карелия, на очередной год</t>
  </si>
  <si>
    <t xml:space="preserve">заключение соглашений с регионами Российской Федерации и странами СНГ и их субъектами в сфере торгово-экономических отношений </t>
  </si>
  <si>
    <t xml:space="preserve">Приложение 4 к государственной программе </t>
  </si>
  <si>
    <t>Финансовое обеспечение реализации государственной программы за счет средств бюджета Республики Карелия</t>
  </si>
  <si>
    <t>Задача 1</t>
  </si>
  <si>
    <r>
      <t>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  </r>
  </si>
  <si>
    <t>Основное мероприятие (мероприятие, ВЦП, РЦП) 1.1</t>
  </si>
  <si>
    <t>Основное мероприятие (мероприятие, ВЦП, РЦП) 1.2</t>
  </si>
  <si>
    <t>Основное мероприятие (мероприятие, ВЦП, РЦП) 1.3</t>
  </si>
  <si>
    <t>Основное мероприятие (мероприятие, ВЦП, РЦП) 1.4</t>
  </si>
  <si>
    <t>Основное мероприятие (мероприятие, ВЦП, РЦП) 1.5</t>
  </si>
  <si>
    <t>Основное мероприятие (мероприятие, ВЦП, РЦП) 1.6</t>
  </si>
  <si>
    <t>Основное мероприятие (мероприятие, ВЦП, РЦП) 1.7</t>
  </si>
  <si>
    <t>Основное мероприятие (мероприятие, ВЦП, РЦП) 3.1</t>
  </si>
  <si>
    <t>сокращение административных барьеров, препятствующих инвестиционному процессу в республике</t>
  </si>
  <si>
    <t xml:space="preserve">Региональная  программа «Развитие малого и среднего предпринимательства на период до 2014 года » </t>
  </si>
  <si>
    <t>содействие ускоренному развитию конкурентоспособного сектора  исследований и разработок в Республике Карелия</t>
  </si>
  <si>
    <t>Задача 2</t>
  </si>
  <si>
    <t>Основное мероприятие (мероприятие, ВЦП, РЦП) 3.2</t>
  </si>
  <si>
    <t>Основное мероприятие (мероприятие, ВЦП, РЦП) 3.3</t>
  </si>
  <si>
    <t>выполнение условий Соглашения от 26 апреля 2012 года № 178, заключенного между РФФИ и Правительством Республики Карелия о взаимодействии по проведению совместного конкурса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в 2012-2015 годах</t>
  </si>
  <si>
    <t>Основное мероприятие (мероприятие, ВЦП, РЦП) 3.4</t>
  </si>
  <si>
    <t>формирование и развитие системы подготовки, переподготовки и повышения квалификации специалистов в сфере инновационной деятельности</t>
  </si>
  <si>
    <t>Основное мероприятие (мероприятие, ВЦП, РЦП) 3.5</t>
  </si>
  <si>
    <t>Основное мероприятие (мероприятие, ВЦП, РЦП) 3.6</t>
  </si>
  <si>
    <t>Основное мероприятие (мероприятие, ВЦП, РЦП) 3.7</t>
  </si>
  <si>
    <t>Задача 3</t>
  </si>
  <si>
    <t>создание условий для разработки и внедрения передовых технологий и инноваций в экономику и социальную сферу</t>
  </si>
  <si>
    <t>Основное мероприятие (мероприятие, ВЦП, РЦП) 3.8</t>
  </si>
  <si>
    <t>Основное мероприятие (мероприятие, ВЦП, РЦП) 3.9</t>
  </si>
  <si>
    <t>Основное мероприятие (мероприятие, ВЦП, РЦП) 3.11</t>
  </si>
  <si>
    <t>Основное мероприятие (мероприятие, ВЦП, РЦП) 3.12</t>
  </si>
  <si>
    <t>Основное мероприятие (мероприятие, ВЦП, РЦП) 3.13</t>
  </si>
  <si>
    <t>создание и ведение интерне-ресурса «Инновационный портал Республики Карелия»</t>
  </si>
  <si>
    <t xml:space="preserve">повышение качества и доступности государственных и муниципальных услуг </t>
  </si>
  <si>
    <t>Основное мероприятие (мероприятие, ВЦП, РЦП) 4.1</t>
  </si>
  <si>
    <t>Основное мероприятие (мероприятие, ВЦП, РЦП) 4.2</t>
  </si>
  <si>
    <t>Основное мероприятие (мероприятие, ВЦП, РЦП) 4.3</t>
  </si>
  <si>
    <t>проведение мониторинга качества и доступности предоставления исполнительными органами государственной власти Республики Карелия и органами местного самоуправления в Республике Карелия государственных и муницпальных услуг</t>
  </si>
  <si>
    <t>Основное мероприятие (мероприятие, ВЦП, РЦП) 4.4</t>
  </si>
  <si>
    <t>мониторинг и оценка эффективности деятельности органов местного самоуправления муниципальных образований в Республике Карелия</t>
  </si>
  <si>
    <t>Основное мероприятие (мероприятие, ВЦП, РЦП) 4.5</t>
  </si>
  <si>
    <t>Основное мероприятие (мероприятие, ВЦП, РЦП) 4.6</t>
  </si>
  <si>
    <t>Основное мероприятие (мероприятие, ВЦП, РЦП) 4.7</t>
  </si>
  <si>
    <t>Основное мероприятие (мероприятие, ВЦП, РЦП) 4.8</t>
  </si>
  <si>
    <t>государственный контрольв сфере закупок товаров, работ, услуг для обеспечения  государственных и муниципальных нужд</t>
  </si>
  <si>
    <t>Задача 4</t>
  </si>
  <si>
    <t>совершенствование выполнения государственной функции по осуществлению контроля в сфере розничной продажи алкогольной продукции</t>
  </si>
  <si>
    <t>Основное мероприятие (мероприятие, ВЦП, РЦП) 4.9</t>
  </si>
  <si>
    <t>Основное мероприятие (мероприятие, ВЦП, РЦП) 4.10</t>
  </si>
  <si>
    <t>государственный контроль за представлением деклараций об объеме розничного оборота алкогольной и спиртосодержащей продукции</t>
  </si>
  <si>
    <t>совершенствование стратегического планирования и прогнозирования</t>
  </si>
  <si>
    <t>Основное мероприятие (мероприятие, ВЦП, РЦП) 5.1</t>
  </si>
  <si>
    <t>Основное мероприятие (мероприятие, ВЦП, РЦП) 5.2</t>
  </si>
  <si>
    <t>обеспечение органов законодательной и исполнительной власти Республики Карелия статистическими изданиями</t>
  </si>
  <si>
    <t>Основное мероприятие (мероприятие, ВЦП, РЦП) 5.3</t>
  </si>
  <si>
    <t>формирование сводной заявки на обеспечение статистическими изданиями (по разработкам в рамках Федеральной программы статистических работ) органов  законодательной и исполнительной власти Республики Карелия</t>
  </si>
  <si>
    <t>Основное мероприятие (мероприятие, ВЦП, РЦП) 5.4</t>
  </si>
  <si>
    <t>Основное мероприятие (мероприятие, ВЦП, РЦП) 5.5</t>
  </si>
  <si>
    <t xml:space="preserve">укрепление кадрового потенциала для организаций народного хозяйства </t>
  </si>
  <si>
    <t>Основное мероприятие (мероприятие, ВЦП, РЦП) 5.6</t>
  </si>
  <si>
    <t>развитие внешнеэкономических, межрегиональных связей и выставочно-ярмарочной деятельности</t>
  </si>
  <si>
    <t>Основное мероприятие (мероприятие, ВЦП, РЦП) 5.7</t>
  </si>
  <si>
    <t>Основное мероприятие (мероприятие, ВЦП, РЦП) 5.8</t>
  </si>
  <si>
    <t xml:space="preserve">заключение и обеспечение выполнения  соглашений  с регионами Российской Федерации, странами СНГ и их субъектами </t>
  </si>
  <si>
    <t>Приложение 5 к Государственной программе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</si>
  <si>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консолидированных бюджетов муниципальных образований и юридических лиц на реализацию целей государственной программы </t>
  </si>
  <si>
    <t>всего</t>
  </si>
  <si>
    <t>безвозмездные поступления в бюджет Республики Карелия от государственной корпорации - Фонда содействия реформированию жилищно-коммунального хозяйства</t>
  </si>
  <si>
    <t xml:space="preserve">Региональная  программа «Развитие малого и среднего предпринимательства на период до 2014 года»  </t>
  </si>
  <si>
    <t>размещение закупок научно-исследовательских и опытно-конструкторских работ в Республике Карелия в соответствии с постановлением Правительства Республики Карелия от 15 января 2007 года № 2-П «Об организации формирования перечня научно-исследовательских и опытно-конструкторских работ»</t>
  </si>
  <si>
    <t>предоставление  субсидий действующим инновационным компаниям, в том числе участникам инновационных территориальных клаcтеров, в целях возмещения затрат или недополученных доходов в связи с производством (реализацией) товаров</t>
  </si>
  <si>
    <t>Министерство экономического развития Республики Карелия, Министерство строительства, жилищно-коммунального хозяйства и энергетики Республики Карелия, Министерство сельского, рыбного и охотничьего хозяйства Республики Карелия, Министерство по природопользо-ванию и экологии Республики Карелия</t>
  </si>
  <si>
    <t>совершенствование выполнения государственной функции по осуществлению контроля в сфере закупок товаров, работ, услуг для обеспечения государственных и муниципальных нужд</t>
  </si>
  <si>
    <t>Министерство экономического развития Респуб-лики Карелия</t>
  </si>
  <si>
    <t>беcсистемная работа органов исполнительной власти Республики Карелия по реализации инвестиционной политики. Снижение объема инвестиций в основной капитал за счет всех источников финансирования</t>
  </si>
  <si>
    <t>окончания реализации</t>
  </si>
  <si>
    <t xml:space="preserve">Связь с показателями результатов государственной программы (подпрограммы) - № показателя </t>
  </si>
  <si>
    <t>закупка научно-исследовательских и опытно-конструкторских работ в Республике Карелия в соответствии с постановлением Правительства Республики Карелия от 15 января 2007 года                           № 2-П «Об организации формирования перечня научно-исследовательских и опытно-конструкторских работ»</t>
  </si>
  <si>
    <t>выполнение условий Соглашения  от                                                       26 апреля 2012 года № 178, заключенного между РФФИ и Правительством Республики Карелия о взаимодействии по проведению совместного конкурса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в 2012-2015 годах</t>
  </si>
  <si>
    <t>подготовка, переподготовка и повышение квалификации сотрудников  в сфере инновационной деятельности субъектов малого и среднего предпринимательства</t>
  </si>
  <si>
    <t xml:space="preserve">согласование сводного доклада Республики Карелия о результатах мониторинга эффективности деятельности органов местного самоуправления в Республике Карелия, утверждение муниципальных образований, достигших наилучших значений показателей  эффективности деятельности органов местного самоуправления городских округов и муниципальных районов в Республике Карелия </t>
  </si>
  <si>
    <t>непредставление докладов глав местных администраций в установленные сроки не позволит сформировать сводный доклад о результатах мониторинга эффективности деятельности органов местного самоуправления в Республике Карелия</t>
  </si>
  <si>
    <t>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районов. Значение показателя - да</t>
  </si>
  <si>
    <t>реализация данного основного мероприятия будет способствовать достижению значений показателя 59</t>
  </si>
  <si>
    <t>доля среднесписочной численности работников (без внешних совместителей) малых (включая микропредприятия) и средних предприятий в среднесписочной численности работников (без внешних совместителей) всех предприятий и организаций</t>
  </si>
  <si>
    <r>
      <t>Задача 1. 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  </r>
  </si>
  <si>
    <t>объем привлеченных кредитов на финансирование инвестиционных проектов за счет предоставления субсидий из бюджета Республики Карелия на частичное возмещение затрат по уплате процентов (в условиях I полугодия 2013 года, подлежат корректировке с учетом изменения ставки рефинансирования, условий предоставления поддержки)</t>
  </si>
  <si>
    <t>удельный вес закупок, товаров, работ, услуг для обеспечения государственных и муниципальных нужд, размещенных с нарушениями, к общему количеству проверенных государственных и муниципальных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</si>
</sst>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0" fillId="0" borderId="0" xfId="0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0" fillId="0" borderId="2" xfId="0" applyBorder="1"/>
    <xf numFmtId="0" fontId="4" fillId="0" borderId="2" xfId="0" applyFont="1" applyBorder="1" applyAlignment="1">
      <alignment horizontal="left" vertical="top" wrapText="1"/>
    </xf>
    <xf numFmtId="0" fontId="0" fillId="0" borderId="0" xfId="0" applyFill="1" applyBorder="1"/>
    <xf numFmtId="0" fontId="5" fillId="0" borderId="2" xfId="0" applyFont="1" applyBorder="1" applyAlignment="1">
      <alignment vertical="center" wrapText="1"/>
    </xf>
    <xf numFmtId="0" fontId="5" fillId="0" borderId="0" xfId="0" applyFont="1"/>
    <xf numFmtId="49" fontId="5" fillId="0" borderId="0" xfId="0" applyNumberFormat="1" applyFont="1" applyAlignment="1">
      <alignment horizontal="left" vertical="center"/>
    </xf>
    <xf numFmtId="49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1" fillId="0" borderId="0" xfId="0" applyFont="1"/>
    <xf numFmtId="0" fontId="4" fillId="2" borderId="2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8" fillId="0" borderId="2" xfId="0" applyFont="1" applyBorder="1" applyAlignment="1"/>
    <xf numFmtId="0" fontId="9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" fontId="0" fillId="0" borderId="0" xfId="0" applyNumberFormat="1"/>
    <xf numFmtId="4" fontId="4" fillId="0" borderId="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/>
    <xf numFmtId="49" fontId="5" fillId="2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4" fontId="1" fillId="0" borderId="0" xfId="0" applyNumberFormat="1" applyFont="1"/>
    <xf numFmtId="49" fontId="7" fillId="0" borderId="8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3" borderId="0" xfId="0" applyFill="1"/>
    <xf numFmtId="0" fontId="0" fillId="3" borderId="0" xfId="0" applyFill="1" applyBorder="1"/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165" fontId="4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0" borderId="2" xfId="0" applyFont="1" applyBorder="1"/>
    <xf numFmtId="0" fontId="19" fillId="0" borderId="0" xfId="0" applyFont="1"/>
    <xf numFmtId="49" fontId="19" fillId="0" borderId="0" xfId="0" applyNumberFormat="1" applyFont="1"/>
    <xf numFmtId="49" fontId="4" fillId="0" borderId="0" xfId="0" applyNumberFormat="1" applyFont="1"/>
    <xf numFmtId="49" fontId="5" fillId="0" borderId="2" xfId="0" applyNumberFormat="1" applyFont="1" applyBorder="1" applyAlignment="1">
      <alignment vertical="top" textRotation="90" wrapText="1"/>
    </xf>
    <xf numFmtId="4" fontId="19" fillId="0" borderId="0" xfId="0" applyNumberFormat="1" applyFont="1"/>
    <xf numFmtId="164" fontId="19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center" textRotation="90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6" fillId="0" borderId="1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9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7" fillId="2" borderId="13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0" borderId="8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18" fillId="2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6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top" wrapText="1"/>
    </xf>
    <xf numFmtId="49" fontId="4" fillId="2" borderId="2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98"/>
  <sheetViews>
    <sheetView tabSelected="1" zoomScale="82" zoomScaleNormal="82" zoomScaleSheetLayoutView="89" workbookViewId="0">
      <pane ySplit="4" topLeftCell="A57" activePane="bottomLeft" state="frozen"/>
      <selection pane="bottomLeft" activeCell="C63" sqref="C63"/>
    </sheetView>
  </sheetViews>
  <sheetFormatPr defaultColWidth="9.140625" defaultRowHeight="15.75" x14ac:dyDescent="0.25"/>
  <cols>
    <col min="1" max="1" width="4.42578125" style="5" customWidth="1"/>
    <col min="2" max="2" width="41.85546875" style="9" customWidth="1"/>
    <col min="3" max="3" width="47.42578125" style="6" customWidth="1"/>
    <col min="4" max="4" width="10.5703125" style="7" customWidth="1"/>
    <col min="5" max="5" width="7" style="7" customWidth="1"/>
    <col min="6" max="7" width="6.5703125" style="7" customWidth="1"/>
    <col min="8" max="8" width="6" style="7" customWidth="1"/>
    <col min="9" max="9" width="6.28515625" style="7" customWidth="1"/>
    <col min="10" max="10" width="6.5703125" style="7" customWidth="1"/>
    <col min="11" max="12" width="6.7109375" style="7" customWidth="1"/>
    <col min="13" max="13" width="6.85546875" style="7" customWidth="1"/>
    <col min="14" max="14" width="17.85546875" style="7" customWidth="1"/>
    <col min="15" max="16384" width="9.140625" style="4"/>
  </cols>
  <sheetData>
    <row r="1" spans="1:16" ht="15.75" customHeight="1" x14ac:dyDescent="0.25">
      <c r="A1" s="11"/>
      <c r="H1" s="197" t="s">
        <v>244</v>
      </c>
      <c r="I1" s="197"/>
      <c r="J1" s="197"/>
      <c r="K1" s="197"/>
      <c r="L1" s="197"/>
      <c r="M1" s="197"/>
      <c r="N1" s="197"/>
      <c r="O1" s="197"/>
      <c r="P1" s="197"/>
    </row>
    <row r="2" spans="1:16" s="10" customFormat="1" ht="32.450000000000003" customHeight="1" x14ac:dyDescent="0.25">
      <c r="A2" s="198" t="s">
        <v>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6" ht="26.25" customHeight="1" x14ac:dyDescent="0.25">
      <c r="A3" s="203" t="s">
        <v>130</v>
      </c>
      <c r="B3" s="178" t="s">
        <v>100</v>
      </c>
      <c r="C3" s="178" t="s">
        <v>101</v>
      </c>
      <c r="D3" s="178" t="s">
        <v>4</v>
      </c>
      <c r="E3" s="200" t="s">
        <v>102</v>
      </c>
      <c r="F3" s="201"/>
      <c r="G3" s="201"/>
      <c r="H3" s="201"/>
      <c r="I3" s="201"/>
      <c r="J3" s="201"/>
      <c r="K3" s="201"/>
      <c r="L3" s="201"/>
      <c r="M3" s="202"/>
      <c r="N3" s="178" t="s">
        <v>33</v>
      </c>
    </row>
    <row r="4" spans="1:16" ht="61.15" customHeight="1" x14ac:dyDescent="0.25">
      <c r="A4" s="204"/>
      <c r="B4" s="179"/>
      <c r="C4" s="179"/>
      <c r="D4" s="179"/>
      <c r="E4" s="19" t="s">
        <v>34</v>
      </c>
      <c r="F4" s="19" t="s">
        <v>35</v>
      </c>
      <c r="G4" s="19" t="s">
        <v>36</v>
      </c>
      <c r="H4" s="19" t="s">
        <v>37</v>
      </c>
      <c r="I4" s="19" t="s">
        <v>38</v>
      </c>
      <c r="J4" s="19" t="s">
        <v>39</v>
      </c>
      <c r="K4" s="19" t="s">
        <v>40</v>
      </c>
      <c r="L4" s="19" t="s">
        <v>41</v>
      </c>
      <c r="M4" s="19" t="s">
        <v>42</v>
      </c>
      <c r="N4" s="179"/>
    </row>
    <row r="5" spans="1:16" ht="15" x14ac:dyDescent="0.25">
      <c r="A5" s="41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</row>
    <row r="6" spans="1:16" ht="24" customHeight="1" x14ac:dyDescent="0.25">
      <c r="A6" s="181" t="s">
        <v>263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6" ht="26.45" customHeight="1" x14ac:dyDescent="0.25">
      <c r="A7" s="43"/>
      <c r="B7" s="183" t="s">
        <v>31</v>
      </c>
      <c r="C7" s="184"/>
      <c r="D7" s="184"/>
      <c r="E7" s="184"/>
      <c r="F7" s="184"/>
      <c r="G7" s="184"/>
      <c r="H7" s="184"/>
      <c r="I7" s="185"/>
      <c r="J7" s="185"/>
      <c r="K7" s="185"/>
      <c r="L7" s="185"/>
      <c r="M7" s="185"/>
      <c r="N7" s="186"/>
    </row>
    <row r="8" spans="1:16" ht="30" customHeight="1" x14ac:dyDescent="0.25">
      <c r="A8" s="43" t="s">
        <v>76</v>
      </c>
      <c r="B8" s="103"/>
      <c r="C8" s="20" t="s">
        <v>134</v>
      </c>
      <c r="D8" s="19" t="s">
        <v>43</v>
      </c>
      <c r="E8" s="97">
        <v>3132</v>
      </c>
      <c r="F8" s="97">
        <v>3123</v>
      </c>
      <c r="G8" s="97">
        <v>3150</v>
      </c>
      <c r="H8" s="97">
        <v>3200</v>
      </c>
      <c r="I8" s="97">
        <v>3250</v>
      </c>
      <c r="J8" s="97">
        <v>3300</v>
      </c>
      <c r="K8" s="97">
        <v>3400</v>
      </c>
      <c r="L8" s="97">
        <v>3500</v>
      </c>
      <c r="M8" s="97">
        <v>3600</v>
      </c>
      <c r="N8" s="108">
        <f>M8/E8*100</f>
        <v>114.94252873563218</v>
      </c>
    </row>
    <row r="9" spans="1:16" ht="104.45" customHeight="1" x14ac:dyDescent="0.25">
      <c r="A9" s="43" t="s">
        <v>28</v>
      </c>
      <c r="B9" s="20" t="s">
        <v>117</v>
      </c>
      <c r="C9" s="20" t="s">
        <v>135</v>
      </c>
      <c r="D9" s="19" t="s">
        <v>103</v>
      </c>
      <c r="E9" s="106">
        <v>0.7</v>
      </c>
      <c r="F9" s="19">
        <v>2.5</v>
      </c>
      <c r="G9" s="19">
        <v>5</v>
      </c>
      <c r="H9" s="19">
        <v>6.5</v>
      </c>
      <c r="I9" s="19">
        <v>7.5</v>
      </c>
      <c r="J9" s="19">
        <v>8.5</v>
      </c>
      <c r="K9" s="19">
        <v>9.5</v>
      </c>
      <c r="L9" s="19">
        <v>10</v>
      </c>
      <c r="M9" s="19">
        <v>11</v>
      </c>
      <c r="N9" s="108">
        <v>178.7</v>
      </c>
    </row>
    <row r="10" spans="1:16" ht="160.9" customHeight="1" x14ac:dyDescent="0.25">
      <c r="A10" s="43" t="s">
        <v>29</v>
      </c>
      <c r="B10" s="20" t="s">
        <v>119</v>
      </c>
      <c r="C10" s="20" t="s">
        <v>580</v>
      </c>
      <c r="D10" s="19" t="s">
        <v>103</v>
      </c>
      <c r="E10" s="56">
        <v>37.799999999999997</v>
      </c>
      <c r="F10" s="56">
        <v>38</v>
      </c>
      <c r="G10" s="56">
        <v>38.200000000000003</v>
      </c>
      <c r="H10" s="56">
        <v>38.4</v>
      </c>
      <c r="I10" s="56">
        <v>38.6</v>
      </c>
      <c r="J10" s="56">
        <v>38.799999999999997</v>
      </c>
      <c r="K10" s="56">
        <v>40</v>
      </c>
      <c r="L10" s="56">
        <v>40.200000000000003</v>
      </c>
      <c r="M10" s="56">
        <v>40.4</v>
      </c>
      <c r="N10" s="107">
        <f>M10/E10*100</f>
        <v>106.87830687830689</v>
      </c>
    </row>
    <row r="11" spans="1:16" ht="109.15" customHeight="1" x14ac:dyDescent="0.25">
      <c r="A11" s="43" t="s">
        <v>30</v>
      </c>
      <c r="B11" s="20" t="s">
        <v>118</v>
      </c>
      <c r="C11" s="20" t="s">
        <v>136</v>
      </c>
      <c r="D11" s="19" t="s">
        <v>43</v>
      </c>
      <c r="E11" s="43">
        <v>17</v>
      </c>
      <c r="F11" s="43">
        <v>19</v>
      </c>
      <c r="G11" s="43">
        <v>20</v>
      </c>
      <c r="H11" s="43">
        <v>22</v>
      </c>
      <c r="I11" s="43">
        <v>24</v>
      </c>
      <c r="J11" s="43">
        <v>26</v>
      </c>
      <c r="K11" s="43">
        <v>28</v>
      </c>
      <c r="L11" s="43">
        <v>30</v>
      </c>
      <c r="M11" s="43">
        <v>32</v>
      </c>
      <c r="N11" s="107">
        <f t="shared" ref="N11" si="0">M11/E11*100</f>
        <v>188.23529411764704</v>
      </c>
    </row>
    <row r="12" spans="1:16" ht="94.9" customHeight="1" x14ac:dyDescent="0.25">
      <c r="A12" s="43" t="s">
        <v>2</v>
      </c>
      <c r="B12" s="20" t="s">
        <v>120</v>
      </c>
      <c r="C12" s="20" t="s">
        <v>137</v>
      </c>
      <c r="D12" s="19" t="s">
        <v>103</v>
      </c>
      <c r="E12" s="19" t="s">
        <v>104</v>
      </c>
      <c r="F12" s="19">
        <v>60</v>
      </c>
      <c r="G12" s="19">
        <v>70</v>
      </c>
      <c r="H12" s="19">
        <v>80</v>
      </c>
      <c r="I12" s="19">
        <v>90</v>
      </c>
      <c r="J12" s="19">
        <v>90</v>
      </c>
      <c r="K12" s="19">
        <v>90</v>
      </c>
      <c r="L12" s="19">
        <v>90</v>
      </c>
      <c r="M12" s="19">
        <v>90</v>
      </c>
      <c r="N12" s="19" t="s">
        <v>104</v>
      </c>
    </row>
    <row r="13" spans="1:16" ht="102" customHeight="1" x14ac:dyDescent="0.25">
      <c r="A13" s="43" t="s">
        <v>122</v>
      </c>
      <c r="B13" s="20" t="s">
        <v>245</v>
      </c>
      <c r="C13" s="20" t="s">
        <v>138</v>
      </c>
      <c r="D13" s="19" t="s">
        <v>62</v>
      </c>
      <c r="E13" s="19">
        <v>3</v>
      </c>
      <c r="F13" s="19">
        <v>3</v>
      </c>
      <c r="G13" s="19">
        <v>3</v>
      </c>
      <c r="H13" s="19">
        <v>3</v>
      </c>
      <c r="I13" s="19">
        <v>3</v>
      </c>
      <c r="J13" s="19">
        <v>3</v>
      </c>
      <c r="K13" s="19">
        <v>3</v>
      </c>
      <c r="L13" s="19">
        <v>3</v>
      </c>
      <c r="M13" s="19">
        <v>3</v>
      </c>
      <c r="N13" s="19">
        <v>100</v>
      </c>
    </row>
    <row r="14" spans="1:16" ht="19.5" customHeight="1" x14ac:dyDescent="0.25">
      <c r="A14" s="181" t="s">
        <v>264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6" ht="36" customHeight="1" x14ac:dyDescent="0.25">
      <c r="A15" s="58"/>
      <c r="B15" s="188" t="s">
        <v>32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90"/>
    </row>
    <row r="16" spans="1:16" ht="49.15" customHeight="1" x14ac:dyDescent="0.25">
      <c r="A16" s="43" t="s">
        <v>123</v>
      </c>
      <c r="B16" s="104"/>
      <c r="C16" s="77" t="s">
        <v>135</v>
      </c>
      <c r="D16" s="86" t="s">
        <v>103</v>
      </c>
      <c r="E16" s="86">
        <v>0.7</v>
      </c>
      <c r="F16" s="86">
        <v>2.5</v>
      </c>
      <c r="G16" s="86">
        <v>5</v>
      </c>
      <c r="H16" s="86">
        <v>6.5</v>
      </c>
      <c r="I16" s="86">
        <v>7.5</v>
      </c>
      <c r="J16" s="86">
        <v>8.5</v>
      </c>
      <c r="K16" s="86">
        <v>9.5</v>
      </c>
      <c r="L16" s="86">
        <v>10</v>
      </c>
      <c r="M16" s="86">
        <v>11</v>
      </c>
      <c r="N16" s="108">
        <v>178.7</v>
      </c>
    </row>
    <row r="17" spans="1:14" ht="46.5" customHeight="1" x14ac:dyDescent="0.25">
      <c r="A17" s="58"/>
      <c r="B17" s="188" t="s">
        <v>581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6"/>
    </row>
    <row r="18" spans="1:14" ht="128.44999999999999" customHeight="1" x14ac:dyDescent="0.25">
      <c r="A18" s="43" t="s">
        <v>139</v>
      </c>
      <c r="B18" s="87"/>
      <c r="C18" s="77" t="s">
        <v>582</v>
      </c>
      <c r="D18" s="19" t="s">
        <v>5</v>
      </c>
      <c r="E18" s="86">
        <v>0</v>
      </c>
      <c r="F18" s="86">
        <v>227</v>
      </c>
      <c r="G18" s="86">
        <v>169.7</v>
      </c>
      <c r="H18" s="86">
        <v>77.599999999999994</v>
      </c>
      <c r="I18" s="86">
        <v>77.599999999999994</v>
      </c>
      <c r="J18" s="86">
        <v>77.599999999999994</v>
      </c>
      <c r="K18" s="86">
        <v>77.599999999999994</v>
      </c>
      <c r="L18" s="86">
        <v>77.599999999999994</v>
      </c>
      <c r="M18" s="86">
        <v>77.599999999999994</v>
      </c>
      <c r="N18" s="86" t="s">
        <v>104</v>
      </c>
    </row>
    <row r="19" spans="1:14" ht="43.5" customHeight="1" x14ac:dyDescent="0.25">
      <c r="A19" s="43" t="s">
        <v>140</v>
      </c>
      <c r="B19" s="87"/>
      <c r="C19" s="77" t="s">
        <v>142</v>
      </c>
      <c r="D19" s="19" t="s">
        <v>43</v>
      </c>
      <c r="E19" s="118">
        <v>0</v>
      </c>
      <c r="F19" s="123">
        <v>0</v>
      </c>
      <c r="G19" s="53">
        <v>1</v>
      </c>
      <c r="H19" s="124">
        <v>1</v>
      </c>
      <c r="I19" s="124">
        <v>1</v>
      </c>
      <c r="J19" s="124">
        <v>1</v>
      </c>
      <c r="K19" s="124">
        <v>1</v>
      </c>
      <c r="L19" s="124">
        <v>1</v>
      </c>
      <c r="M19" s="124">
        <v>1</v>
      </c>
      <c r="N19" s="43" t="s">
        <v>104</v>
      </c>
    </row>
    <row r="20" spans="1:14" ht="51.75" customHeight="1" x14ac:dyDescent="0.25">
      <c r="A20" s="43" t="s">
        <v>141</v>
      </c>
      <c r="B20" s="87"/>
      <c r="C20" s="77" t="s">
        <v>143</v>
      </c>
      <c r="D20" s="86" t="s">
        <v>6</v>
      </c>
      <c r="E20" s="125">
        <v>26.5</v>
      </c>
      <c r="F20" s="125">
        <v>25.6</v>
      </c>
      <c r="G20" s="126">
        <v>26.6</v>
      </c>
      <c r="H20" s="126">
        <v>27.9</v>
      </c>
      <c r="I20" s="126">
        <v>29.3</v>
      </c>
      <c r="J20" s="126">
        <v>30.8</v>
      </c>
      <c r="K20" s="126">
        <v>32</v>
      </c>
      <c r="L20" s="126">
        <v>33</v>
      </c>
      <c r="M20" s="126">
        <v>33.299999999999997</v>
      </c>
      <c r="N20" s="127">
        <v>125.7</v>
      </c>
    </row>
    <row r="21" spans="1:14" ht="49.5" customHeight="1" x14ac:dyDescent="0.25">
      <c r="A21" s="43" t="s">
        <v>145</v>
      </c>
      <c r="B21" s="87"/>
      <c r="C21" s="77" t="s">
        <v>246</v>
      </c>
      <c r="D21" s="86" t="s">
        <v>43</v>
      </c>
      <c r="E21" s="127">
        <v>1</v>
      </c>
      <c r="F21" s="127">
        <v>1</v>
      </c>
      <c r="G21" s="127">
        <v>1</v>
      </c>
      <c r="H21" s="127">
        <v>1</v>
      </c>
      <c r="I21" s="127">
        <v>1</v>
      </c>
      <c r="J21" s="127">
        <v>1</v>
      </c>
      <c r="K21" s="127">
        <v>1</v>
      </c>
      <c r="L21" s="127">
        <v>1</v>
      </c>
      <c r="M21" s="127">
        <v>1</v>
      </c>
      <c r="N21" s="76">
        <v>100</v>
      </c>
    </row>
    <row r="22" spans="1:14" ht="66" customHeight="1" x14ac:dyDescent="0.25">
      <c r="A22" s="43" t="s">
        <v>146</v>
      </c>
      <c r="B22" s="20"/>
      <c r="C22" s="77" t="s">
        <v>144</v>
      </c>
      <c r="D22" s="86" t="s">
        <v>43</v>
      </c>
      <c r="E22" s="86">
        <v>4</v>
      </c>
      <c r="F22" s="86">
        <v>6</v>
      </c>
      <c r="G22" s="86">
        <v>12</v>
      </c>
      <c r="H22" s="86">
        <v>15</v>
      </c>
      <c r="I22" s="86">
        <v>15</v>
      </c>
      <c r="J22" s="86">
        <v>15</v>
      </c>
      <c r="K22" s="86">
        <v>15</v>
      </c>
      <c r="L22" s="86">
        <v>15</v>
      </c>
      <c r="M22" s="86">
        <v>15</v>
      </c>
      <c r="N22" s="53">
        <f>M22/E22*100</f>
        <v>375</v>
      </c>
    </row>
    <row r="23" spans="1:14" ht="97.5" customHeight="1" x14ac:dyDescent="0.25">
      <c r="A23" s="43" t="s">
        <v>147</v>
      </c>
      <c r="B23" s="57"/>
      <c r="C23" s="77" t="s">
        <v>247</v>
      </c>
      <c r="D23" s="86" t="s">
        <v>26</v>
      </c>
      <c r="E23" s="86" t="s">
        <v>94</v>
      </c>
      <c r="F23" s="98">
        <v>5.5</v>
      </c>
      <c r="G23" s="98">
        <v>6</v>
      </c>
      <c r="H23" s="98">
        <v>6.5</v>
      </c>
      <c r="I23" s="98">
        <v>7</v>
      </c>
      <c r="J23" s="98">
        <v>7.5</v>
      </c>
      <c r="K23" s="98">
        <v>8</v>
      </c>
      <c r="L23" s="98">
        <v>8.5</v>
      </c>
      <c r="M23" s="98">
        <v>9.5</v>
      </c>
      <c r="N23" s="53" t="s">
        <v>104</v>
      </c>
    </row>
    <row r="24" spans="1:14" ht="22.5" customHeight="1" x14ac:dyDescent="0.25">
      <c r="A24" s="43"/>
      <c r="B24" s="193" t="s">
        <v>51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</row>
    <row r="25" spans="1:14" ht="68.25" customHeight="1" x14ac:dyDescent="0.25">
      <c r="A25" s="43" t="s">
        <v>148</v>
      </c>
      <c r="B25" s="20"/>
      <c r="C25" s="77" t="s">
        <v>248</v>
      </c>
      <c r="D25" s="19" t="s">
        <v>103</v>
      </c>
      <c r="E25" s="19">
        <v>80</v>
      </c>
      <c r="F25" s="19">
        <v>100</v>
      </c>
      <c r="G25" s="19">
        <v>100</v>
      </c>
      <c r="H25" s="19">
        <v>100</v>
      </c>
      <c r="I25" s="19">
        <v>100</v>
      </c>
      <c r="J25" s="19">
        <v>100</v>
      </c>
      <c r="K25" s="19">
        <v>100</v>
      </c>
      <c r="L25" s="19">
        <v>100</v>
      </c>
      <c r="M25" s="19">
        <v>100</v>
      </c>
      <c r="N25" s="56">
        <v>125</v>
      </c>
    </row>
    <row r="26" spans="1:14" ht="20.25" customHeight="1" x14ac:dyDescent="0.25">
      <c r="A26" s="181" t="s">
        <v>265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</row>
    <row r="27" spans="1:14" ht="51" customHeight="1" x14ac:dyDescent="0.25">
      <c r="A27" s="58"/>
      <c r="B27" s="188" t="s">
        <v>12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6"/>
    </row>
    <row r="28" spans="1:14" ht="55.5" customHeight="1" x14ac:dyDescent="0.25">
      <c r="A28" s="43" t="s">
        <v>150</v>
      </c>
      <c r="B28" s="20"/>
      <c r="C28" s="20" t="s">
        <v>149</v>
      </c>
      <c r="D28" s="19" t="s">
        <v>43</v>
      </c>
      <c r="E28" s="53">
        <v>1440</v>
      </c>
      <c r="F28" s="53">
        <v>1450</v>
      </c>
      <c r="G28" s="53">
        <v>1465</v>
      </c>
      <c r="H28" s="53">
        <v>1480</v>
      </c>
      <c r="I28" s="53">
        <v>1495</v>
      </c>
      <c r="J28" s="53">
        <v>1510</v>
      </c>
      <c r="K28" s="53">
        <v>1525</v>
      </c>
      <c r="L28" s="53">
        <v>1540</v>
      </c>
      <c r="M28" s="53">
        <v>1560</v>
      </c>
      <c r="N28" s="53">
        <f>M28/E28*100</f>
        <v>108.33333333333333</v>
      </c>
    </row>
    <row r="29" spans="1:14" ht="86.25" customHeight="1" x14ac:dyDescent="0.25">
      <c r="A29" s="43" t="s">
        <v>151</v>
      </c>
      <c r="B29" s="55"/>
      <c r="C29" s="20" t="s">
        <v>249</v>
      </c>
      <c r="D29" s="19" t="s">
        <v>103</v>
      </c>
      <c r="E29" s="56">
        <v>37.799999999999997</v>
      </c>
      <c r="F29" s="56">
        <v>38</v>
      </c>
      <c r="G29" s="56">
        <v>38.200000000000003</v>
      </c>
      <c r="H29" s="56">
        <v>38.4</v>
      </c>
      <c r="I29" s="56">
        <v>38.6</v>
      </c>
      <c r="J29" s="56">
        <v>38.799999999999997</v>
      </c>
      <c r="K29" s="56">
        <v>40</v>
      </c>
      <c r="L29" s="56">
        <v>40.200000000000003</v>
      </c>
      <c r="M29" s="56">
        <v>40.4</v>
      </c>
      <c r="N29" s="53">
        <f>M29/E29*100</f>
        <v>106.87830687830689</v>
      </c>
    </row>
    <row r="30" spans="1:14" ht="52.9" customHeight="1" x14ac:dyDescent="0.25">
      <c r="A30" s="43" t="s">
        <v>152</v>
      </c>
      <c r="B30" s="55"/>
      <c r="C30" s="20" t="s">
        <v>160</v>
      </c>
      <c r="D30" s="59" t="s">
        <v>103</v>
      </c>
      <c r="E30" s="19">
        <v>9.9</v>
      </c>
      <c r="F30" s="19">
        <v>12</v>
      </c>
      <c r="G30" s="19">
        <v>12.3</v>
      </c>
      <c r="H30" s="19">
        <v>12.4</v>
      </c>
      <c r="I30" s="19">
        <v>12.5</v>
      </c>
      <c r="J30" s="19">
        <v>12.6</v>
      </c>
      <c r="K30" s="19">
        <v>12.7</v>
      </c>
      <c r="L30" s="19">
        <v>12.8</v>
      </c>
      <c r="M30" s="19">
        <v>12.9</v>
      </c>
      <c r="N30" s="53">
        <f>M30/E30*100</f>
        <v>130.30303030303031</v>
      </c>
    </row>
    <row r="31" spans="1:14" ht="21" customHeight="1" x14ac:dyDescent="0.25">
      <c r="A31" s="43"/>
      <c r="B31" s="188" t="s">
        <v>10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/>
    </row>
    <row r="32" spans="1:14" ht="34.5" customHeight="1" x14ac:dyDescent="0.25">
      <c r="A32" s="43" t="s">
        <v>153</v>
      </c>
      <c r="B32" s="20"/>
      <c r="C32" s="20" t="s">
        <v>161</v>
      </c>
      <c r="D32" s="19" t="s">
        <v>103</v>
      </c>
      <c r="E32" s="19">
        <v>1.4</v>
      </c>
      <c r="F32" s="19">
        <v>1.5</v>
      </c>
      <c r="G32" s="19">
        <v>1.6</v>
      </c>
      <c r="H32" s="19">
        <v>1.7</v>
      </c>
      <c r="I32" s="19">
        <v>1.8</v>
      </c>
      <c r="J32" s="19">
        <v>1.9</v>
      </c>
      <c r="K32" s="19">
        <v>2</v>
      </c>
      <c r="L32" s="19">
        <v>2.1</v>
      </c>
      <c r="M32" s="19">
        <v>2.2000000000000002</v>
      </c>
      <c r="N32" s="53">
        <f>M32/E32*100</f>
        <v>157.14285714285717</v>
      </c>
    </row>
    <row r="33" spans="1:14" ht="62.25" customHeight="1" x14ac:dyDescent="0.25">
      <c r="A33" s="43" t="s">
        <v>154</v>
      </c>
      <c r="B33" s="55"/>
      <c r="C33" s="77" t="s">
        <v>250</v>
      </c>
      <c r="D33" s="19" t="s">
        <v>52</v>
      </c>
      <c r="E33" s="19">
        <v>375</v>
      </c>
      <c r="F33" s="19">
        <v>380</v>
      </c>
      <c r="G33" s="19">
        <v>400</v>
      </c>
      <c r="H33" s="19">
        <v>410</v>
      </c>
      <c r="I33" s="19">
        <v>420</v>
      </c>
      <c r="J33" s="19">
        <v>430</v>
      </c>
      <c r="K33" s="19">
        <v>440</v>
      </c>
      <c r="L33" s="19">
        <v>450</v>
      </c>
      <c r="M33" s="19">
        <v>460</v>
      </c>
      <c r="N33" s="53">
        <f>M33/E33*100</f>
        <v>122.66666666666666</v>
      </c>
    </row>
    <row r="34" spans="1:14" ht="36" customHeight="1" x14ac:dyDescent="0.25">
      <c r="A34" s="43"/>
      <c r="B34" s="188" t="s">
        <v>11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</row>
    <row r="35" spans="1:14" ht="45" customHeight="1" x14ac:dyDescent="0.25">
      <c r="A35" s="43" t="s">
        <v>155</v>
      </c>
      <c r="B35" s="20"/>
      <c r="C35" s="20" t="s">
        <v>162</v>
      </c>
      <c r="D35" s="19" t="s">
        <v>53</v>
      </c>
      <c r="E35" s="19">
        <v>140.5</v>
      </c>
      <c r="F35" s="19">
        <v>141</v>
      </c>
      <c r="G35" s="19">
        <v>145</v>
      </c>
      <c r="H35" s="19">
        <v>147</v>
      </c>
      <c r="I35" s="19">
        <v>149.5</v>
      </c>
      <c r="J35" s="19">
        <v>152</v>
      </c>
      <c r="K35" s="19">
        <v>154.19999999999999</v>
      </c>
      <c r="L35" s="19">
        <v>156</v>
      </c>
      <c r="M35" s="19">
        <v>158</v>
      </c>
      <c r="N35" s="53">
        <f>M35/E35*100</f>
        <v>112.45551601423487</v>
      </c>
    </row>
    <row r="36" spans="1:14" ht="136.9" customHeight="1" x14ac:dyDescent="0.25">
      <c r="A36" s="43" t="s">
        <v>77</v>
      </c>
      <c r="B36" s="55"/>
      <c r="C36" s="20" t="s">
        <v>163</v>
      </c>
      <c r="D36" s="19" t="s">
        <v>103</v>
      </c>
      <c r="E36" s="19">
        <v>7.1</v>
      </c>
      <c r="F36" s="19">
        <v>7.2</v>
      </c>
      <c r="G36" s="19">
        <v>7.4</v>
      </c>
      <c r="H36" s="19">
        <v>7.6</v>
      </c>
      <c r="I36" s="19">
        <v>7.8</v>
      </c>
      <c r="J36" s="19">
        <v>8.1</v>
      </c>
      <c r="K36" s="19">
        <v>8.3000000000000007</v>
      </c>
      <c r="L36" s="19">
        <v>8.5</v>
      </c>
      <c r="M36" s="19">
        <v>8.8000000000000007</v>
      </c>
      <c r="N36" s="53">
        <f>M36/E36*100</f>
        <v>123.94366197183101</v>
      </c>
    </row>
    <row r="37" spans="1:14" ht="18" customHeight="1" x14ac:dyDescent="0.25">
      <c r="A37" s="181" t="s">
        <v>266</v>
      </c>
      <c r="B37" s="18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</row>
    <row r="38" spans="1:14" ht="19.5" customHeight="1" x14ac:dyDescent="0.25">
      <c r="A38" s="58"/>
      <c r="B38" s="188" t="s">
        <v>251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6"/>
    </row>
    <row r="39" spans="1:14" ht="29.25" customHeight="1" x14ac:dyDescent="0.25">
      <c r="A39" s="43" t="s">
        <v>156</v>
      </c>
      <c r="B39" s="20"/>
      <c r="C39" s="20" t="s">
        <v>136</v>
      </c>
      <c r="D39" s="19" t="s">
        <v>43</v>
      </c>
      <c r="E39" s="43">
        <v>17</v>
      </c>
      <c r="F39" s="43">
        <v>19</v>
      </c>
      <c r="G39" s="43">
        <v>20</v>
      </c>
      <c r="H39" s="43">
        <v>22</v>
      </c>
      <c r="I39" s="43">
        <v>24</v>
      </c>
      <c r="J39" s="43">
        <v>26</v>
      </c>
      <c r="K39" s="43">
        <v>28</v>
      </c>
      <c r="L39" s="43">
        <v>30</v>
      </c>
      <c r="M39" s="43">
        <v>32</v>
      </c>
      <c r="N39" s="107">
        <f t="shared" ref="N39:N41" si="1">M39/E39*100</f>
        <v>188.23529411764704</v>
      </c>
    </row>
    <row r="40" spans="1:14" ht="31.5" customHeight="1" x14ac:dyDescent="0.25">
      <c r="A40" s="43" t="s">
        <v>157</v>
      </c>
      <c r="B40" s="20"/>
      <c r="C40" s="20" t="s">
        <v>164</v>
      </c>
      <c r="D40" s="19" t="s">
        <v>133</v>
      </c>
      <c r="E40" s="124">
        <v>954.6</v>
      </c>
      <c r="F40" s="124">
        <v>1000</v>
      </c>
      <c r="G40" s="124">
        <v>1200</v>
      </c>
      <c r="H40" s="124">
        <v>1400</v>
      </c>
      <c r="I40" s="124">
        <v>1600</v>
      </c>
      <c r="J40" s="124">
        <v>1800</v>
      </c>
      <c r="K40" s="124">
        <v>2000</v>
      </c>
      <c r="L40" s="124">
        <v>2200</v>
      </c>
      <c r="M40" s="124">
        <v>2400</v>
      </c>
      <c r="N40" s="107">
        <f t="shared" si="1"/>
        <v>251.41420490257698</v>
      </c>
    </row>
    <row r="41" spans="1:14" ht="31.5" customHeight="1" x14ac:dyDescent="0.25">
      <c r="A41" s="43" t="s">
        <v>158</v>
      </c>
      <c r="B41" s="20"/>
      <c r="C41" s="20" t="s">
        <v>165</v>
      </c>
      <c r="D41" s="19" t="s">
        <v>52</v>
      </c>
      <c r="E41" s="124">
        <v>978</v>
      </c>
      <c r="F41" s="124">
        <v>980</v>
      </c>
      <c r="G41" s="124">
        <v>982</v>
      </c>
      <c r="H41" s="124">
        <v>984</v>
      </c>
      <c r="I41" s="124">
        <v>986</v>
      </c>
      <c r="J41" s="124">
        <v>988</v>
      </c>
      <c r="K41" s="124">
        <v>1000</v>
      </c>
      <c r="L41" s="124">
        <v>1002</v>
      </c>
      <c r="M41" s="124">
        <v>1004</v>
      </c>
      <c r="N41" s="107">
        <f t="shared" si="1"/>
        <v>102.65848670756645</v>
      </c>
    </row>
    <row r="42" spans="1:14" ht="21" customHeight="1" x14ac:dyDescent="0.25">
      <c r="A42" s="43"/>
      <c r="B42" s="188" t="s">
        <v>24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</row>
    <row r="43" spans="1:14" ht="56.25" customHeight="1" x14ac:dyDescent="0.25">
      <c r="A43" s="43" t="s">
        <v>159</v>
      </c>
      <c r="B43" s="82"/>
      <c r="C43" s="77" t="s">
        <v>252</v>
      </c>
      <c r="D43" s="19" t="s">
        <v>43</v>
      </c>
      <c r="E43" s="124">
        <v>0</v>
      </c>
      <c r="F43" s="124">
        <v>0</v>
      </c>
      <c r="G43" s="124">
        <v>0</v>
      </c>
      <c r="H43" s="124">
        <v>2</v>
      </c>
      <c r="I43" s="124">
        <v>2</v>
      </c>
      <c r="J43" s="124">
        <v>2</v>
      </c>
      <c r="K43" s="124">
        <v>2</v>
      </c>
      <c r="L43" s="124">
        <v>2</v>
      </c>
      <c r="M43" s="124">
        <v>2</v>
      </c>
      <c r="N43" s="124" t="s">
        <v>104</v>
      </c>
    </row>
    <row r="44" spans="1:14" ht="43.5" customHeight="1" x14ac:dyDescent="0.25">
      <c r="A44" s="43" t="s">
        <v>168</v>
      </c>
      <c r="B44" s="82"/>
      <c r="C44" s="77" t="s">
        <v>253</v>
      </c>
      <c r="D44" s="19" t="s">
        <v>43</v>
      </c>
      <c r="E44" s="43">
        <v>0</v>
      </c>
      <c r="F44" s="43">
        <v>0</v>
      </c>
      <c r="G44" s="124">
        <v>30</v>
      </c>
      <c r="H44" s="124">
        <v>30</v>
      </c>
      <c r="I44" s="124">
        <v>30</v>
      </c>
      <c r="J44" s="124">
        <v>30</v>
      </c>
      <c r="K44" s="124">
        <v>30</v>
      </c>
      <c r="L44" s="124">
        <v>30</v>
      </c>
      <c r="M44" s="124">
        <v>30</v>
      </c>
      <c r="N44" s="124" t="s">
        <v>104</v>
      </c>
    </row>
    <row r="45" spans="1:14" ht="49.5" customHeight="1" x14ac:dyDescent="0.25">
      <c r="A45" s="43" t="s">
        <v>169</v>
      </c>
      <c r="B45" s="82"/>
      <c r="C45" s="77" t="s">
        <v>166</v>
      </c>
      <c r="D45" s="19" t="s">
        <v>43</v>
      </c>
      <c r="E45" s="43">
        <v>0</v>
      </c>
      <c r="F45" s="43">
        <v>0</v>
      </c>
      <c r="G45" s="43">
        <v>15</v>
      </c>
      <c r="H45" s="124">
        <v>15</v>
      </c>
      <c r="I45" s="124">
        <v>15</v>
      </c>
      <c r="J45" s="124">
        <v>15</v>
      </c>
      <c r="K45" s="124">
        <v>15</v>
      </c>
      <c r="L45" s="124">
        <v>15</v>
      </c>
      <c r="M45" s="124">
        <v>15</v>
      </c>
      <c r="N45" s="124" t="s">
        <v>104</v>
      </c>
    </row>
    <row r="46" spans="1:14" ht="44.25" customHeight="1" x14ac:dyDescent="0.25">
      <c r="A46" s="43" t="s">
        <v>170</v>
      </c>
      <c r="B46" s="82"/>
      <c r="C46" s="77" t="s">
        <v>167</v>
      </c>
      <c r="D46" s="19" t="s">
        <v>43</v>
      </c>
      <c r="E46" s="43">
        <v>0</v>
      </c>
      <c r="F46" s="43">
        <v>0</v>
      </c>
      <c r="G46" s="43">
        <v>15</v>
      </c>
      <c r="H46" s="124">
        <v>15</v>
      </c>
      <c r="I46" s="124">
        <v>15</v>
      </c>
      <c r="J46" s="124">
        <v>15</v>
      </c>
      <c r="K46" s="124">
        <v>15</v>
      </c>
      <c r="L46" s="124">
        <v>15</v>
      </c>
      <c r="M46" s="124">
        <v>15</v>
      </c>
      <c r="N46" s="124" t="s">
        <v>104</v>
      </c>
    </row>
    <row r="47" spans="1:14" ht="23.25" customHeight="1" x14ac:dyDescent="0.25">
      <c r="A47" s="43"/>
      <c r="B47" s="188" t="s">
        <v>45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</row>
    <row r="48" spans="1:14" ht="36" customHeight="1" x14ac:dyDescent="0.25">
      <c r="A48" s="43" t="s">
        <v>171</v>
      </c>
      <c r="B48" s="77"/>
      <c r="C48" s="77" t="s">
        <v>254</v>
      </c>
      <c r="D48" s="86" t="s">
        <v>52</v>
      </c>
      <c r="E48" s="76">
        <v>0</v>
      </c>
      <c r="F48" s="76">
        <v>0</v>
      </c>
      <c r="G48" s="76">
        <v>0</v>
      </c>
      <c r="H48" s="76">
        <v>30</v>
      </c>
      <c r="I48" s="76">
        <v>30</v>
      </c>
      <c r="J48" s="76">
        <v>30</v>
      </c>
      <c r="K48" s="76">
        <v>30</v>
      </c>
      <c r="L48" s="76">
        <v>30</v>
      </c>
      <c r="M48" s="76">
        <v>30</v>
      </c>
      <c r="N48" s="127" t="s">
        <v>104</v>
      </c>
    </row>
    <row r="49" spans="1:16" ht="57.75" customHeight="1" x14ac:dyDescent="0.25">
      <c r="A49" s="43" t="s">
        <v>172</v>
      </c>
      <c r="B49" s="77"/>
      <c r="C49" s="77" t="s">
        <v>255</v>
      </c>
      <c r="D49" s="86" t="s">
        <v>52</v>
      </c>
      <c r="E49" s="76">
        <v>0</v>
      </c>
      <c r="F49" s="76">
        <v>0</v>
      </c>
      <c r="G49" s="127">
        <v>0</v>
      </c>
      <c r="H49" s="127">
        <v>10</v>
      </c>
      <c r="I49" s="127">
        <v>10</v>
      </c>
      <c r="J49" s="127">
        <v>10</v>
      </c>
      <c r="K49" s="127">
        <v>10</v>
      </c>
      <c r="L49" s="127">
        <v>10</v>
      </c>
      <c r="M49" s="127">
        <v>10</v>
      </c>
      <c r="N49" s="127" t="s">
        <v>104</v>
      </c>
    </row>
    <row r="50" spans="1:16" ht="23.25" customHeight="1" x14ac:dyDescent="0.25">
      <c r="A50" s="43"/>
      <c r="B50" s="196" t="s">
        <v>61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</row>
    <row r="51" spans="1:16" ht="45" customHeight="1" x14ac:dyDescent="0.25">
      <c r="A51" s="43" t="s">
        <v>175</v>
      </c>
      <c r="B51" s="89"/>
      <c r="C51" s="77" t="s">
        <v>173</v>
      </c>
      <c r="D51" s="19" t="s">
        <v>43</v>
      </c>
      <c r="E51" s="76">
        <v>0</v>
      </c>
      <c r="F51" s="76">
        <v>0</v>
      </c>
      <c r="G51" s="127">
        <v>1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104</v>
      </c>
    </row>
    <row r="52" spans="1:16" ht="43.5" customHeight="1" x14ac:dyDescent="0.25">
      <c r="A52" s="43" t="s">
        <v>176</v>
      </c>
      <c r="B52" s="89"/>
      <c r="C52" s="77" t="s">
        <v>174</v>
      </c>
      <c r="D52" s="19" t="s">
        <v>43</v>
      </c>
      <c r="E52" s="76">
        <v>0</v>
      </c>
      <c r="F52" s="127">
        <v>0</v>
      </c>
      <c r="G52" s="127">
        <v>0</v>
      </c>
      <c r="H52" s="127">
        <v>1</v>
      </c>
      <c r="I52" s="127">
        <v>1</v>
      </c>
      <c r="J52" s="127">
        <v>1</v>
      </c>
      <c r="K52" s="127">
        <v>1</v>
      </c>
      <c r="L52" s="127">
        <v>1</v>
      </c>
      <c r="M52" s="127">
        <v>1</v>
      </c>
      <c r="N52" s="127" t="s">
        <v>104</v>
      </c>
    </row>
    <row r="53" spans="1:16" ht="36" customHeight="1" x14ac:dyDescent="0.25">
      <c r="A53" s="43" t="s">
        <v>177</v>
      </c>
      <c r="B53" s="89"/>
      <c r="C53" s="77" t="s">
        <v>179</v>
      </c>
      <c r="D53" s="19" t="s">
        <v>43</v>
      </c>
      <c r="E53" s="76">
        <v>0</v>
      </c>
      <c r="F53" s="76">
        <v>0</v>
      </c>
      <c r="G53" s="127">
        <v>6</v>
      </c>
      <c r="H53" s="127">
        <v>1</v>
      </c>
      <c r="I53" s="127">
        <v>1</v>
      </c>
      <c r="J53" s="127">
        <v>1</v>
      </c>
      <c r="K53" s="127">
        <v>1</v>
      </c>
      <c r="L53" s="127">
        <v>1</v>
      </c>
      <c r="M53" s="127">
        <v>1</v>
      </c>
      <c r="N53" s="127" t="s">
        <v>104</v>
      </c>
    </row>
    <row r="54" spans="1:16" ht="60" customHeight="1" x14ac:dyDescent="0.25">
      <c r="A54" s="43" t="s">
        <v>178</v>
      </c>
      <c r="B54" s="89"/>
      <c r="C54" s="77" t="s">
        <v>256</v>
      </c>
      <c r="D54" s="19" t="s">
        <v>43</v>
      </c>
      <c r="E54" s="127">
        <v>0</v>
      </c>
      <c r="F54" s="127">
        <v>0</v>
      </c>
      <c r="G54" s="127">
        <v>0</v>
      </c>
      <c r="H54" s="127">
        <v>1</v>
      </c>
      <c r="I54" s="127">
        <v>1</v>
      </c>
      <c r="J54" s="127">
        <v>1</v>
      </c>
      <c r="K54" s="127">
        <v>1</v>
      </c>
      <c r="L54" s="127">
        <v>1</v>
      </c>
      <c r="M54" s="127">
        <v>1</v>
      </c>
      <c r="N54" s="127" t="s">
        <v>104</v>
      </c>
    </row>
    <row r="55" spans="1:16" ht="44.25" customHeight="1" x14ac:dyDescent="0.25">
      <c r="A55" s="43" t="s">
        <v>181</v>
      </c>
      <c r="B55" s="89"/>
      <c r="C55" s="77" t="s">
        <v>257</v>
      </c>
      <c r="D55" s="19" t="s">
        <v>43</v>
      </c>
      <c r="E55" s="76">
        <v>0</v>
      </c>
      <c r="F55" s="127">
        <v>0</v>
      </c>
      <c r="G55" s="127">
        <v>0</v>
      </c>
      <c r="H55" s="127">
        <v>2</v>
      </c>
      <c r="I55" s="127">
        <v>2</v>
      </c>
      <c r="J55" s="127">
        <v>2</v>
      </c>
      <c r="K55" s="127">
        <v>2</v>
      </c>
      <c r="L55" s="127">
        <v>2</v>
      </c>
      <c r="M55" s="127">
        <v>2</v>
      </c>
      <c r="N55" s="127" t="s">
        <v>104</v>
      </c>
    </row>
    <row r="56" spans="1:16" ht="34.5" customHeight="1" x14ac:dyDescent="0.25">
      <c r="A56" s="43" t="s">
        <v>182</v>
      </c>
      <c r="B56" s="21"/>
      <c r="C56" s="77" t="s">
        <v>180</v>
      </c>
      <c r="D56" s="19" t="s">
        <v>43</v>
      </c>
      <c r="E56" s="76">
        <v>0</v>
      </c>
      <c r="F56" s="127">
        <v>0</v>
      </c>
      <c r="G56" s="127">
        <v>0</v>
      </c>
      <c r="H56" s="124">
        <v>1500</v>
      </c>
      <c r="I56" s="124">
        <v>2000</v>
      </c>
      <c r="J56" s="124">
        <v>2200</v>
      </c>
      <c r="K56" s="124">
        <v>2400</v>
      </c>
      <c r="L56" s="124">
        <v>2600</v>
      </c>
      <c r="M56" s="124">
        <v>2800</v>
      </c>
      <c r="N56" s="124" t="s">
        <v>104</v>
      </c>
      <c r="P56" s="23"/>
    </row>
    <row r="57" spans="1:16" ht="69" customHeight="1" x14ac:dyDescent="0.25">
      <c r="A57" s="43" t="s">
        <v>183</v>
      </c>
      <c r="B57" s="21"/>
      <c r="C57" s="77" t="s">
        <v>258</v>
      </c>
      <c r="D57" s="86" t="s">
        <v>62</v>
      </c>
      <c r="E57" s="76">
        <v>0</v>
      </c>
      <c r="F57" s="76">
        <v>0</v>
      </c>
      <c r="G57" s="96">
        <v>0</v>
      </c>
      <c r="H57" s="68">
        <v>20</v>
      </c>
      <c r="I57" s="68">
        <v>22</v>
      </c>
      <c r="J57" s="68">
        <v>24</v>
      </c>
      <c r="K57" s="68">
        <v>26</v>
      </c>
      <c r="L57" s="68">
        <v>28</v>
      </c>
      <c r="M57" s="68">
        <v>30</v>
      </c>
      <c r="N57" s="124" t="s">
        <v>104</v>
      </c>
      <c r="P57" s="23"/>
    </row>
    <row r="58" spans="1:16" ht="120.75" customHeight="1" x14ac:dyDescent="0.25">
      <c r="A58" s="43" t="s">
        <v>184</v>
      </c>
      <c r="B58" s="21"/>
      <c r="C58" s="77" t="s">
        <v>262</v>
      </c>
      <c r="D58" s="86" t="s">
        <v>62</v>
      </c>
      <c r="E58" s="76">
        <v>0</v>
      </c>
      <c r="F58" s="127">
        <v>0</v>
      </c>
      <c r="G58" s="127">
        <v>0</v>
      </c>
      <c r="H58" s="124">
        <v>2</v>
      </c>
      <c r="I58" s="124">
        <v>2</v>
      </c>
      <c r="J58" s="124">
        <v>2</v>
      </c>
      <c r="K58" s="124">
        <v>2</v>
      </c>
      <c r="L58" s="124">
        <v>2</v>
      </c>
      <c r="M58" s="124">
        <v>2</v>
      </c>
      <c r="N58" s="124" t="s">
        <v>104</v>
      </c>
      <c r="P58" s="23"/>
    </row>
    <row r="59" spans="1:16" ht="17.25" customHeight="1" x14ac:dyDescent="0.25">
      <c r="A59" s="181" t="s">
        <v>259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P59" s="23"/>
    </row>
    <row r="60" spans="1:16" ht="29.45" customHeight="1" x14ac:dyDescent="0.25">
      <c r="A60" s="58"/>
      <c r="B60" s="171" t="s">
        <v>260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P60" s="23"/>
    </row>
    <row r="61" spans="1:16" ht="93" customHeight="1" x14ac:dyDescent="0.25">
      <c r="A61" s="43" t="s">
        <v>185</v>
      </c>
      <c r="B61" s="20"/>
      <c r="C61" s="20" t="s">
        <v>137</v>
      </c>
      <c r="D61" s="19" t="s">
        <v>103</v>
      </c>
      <c r="E61" s="19" t="s">
        <v>22</v>
      </c>
      <c r="F61" s="19">
        <v>60</v>
      </c>
      <c r="G61" s="19">
        <v>70</v>
      </c>
      <c r="H61" s="19">
        <v>80</v>
      </c>
      <c r="I61" s="19">
        <v>90</v>
      </c>
      <c r="J61" s="19">
        <v>90</v>
      </c>
      <c r="K61" s="19">
        <v>90</v>
      </c>
      <c r="L61" s="19">
        <v>90</v>
      </c>
      <c r="M61" s="19">
        <v>90</v>
      </c>
      <c r="N61" s="19" t="s">
        <v>104</v>
      </c>
      <c r="P61" s="23"/>
    </row>
    <row r="62" spans="1:16" ht="80.25" customHeight="1" x14ac:dyDescent="0.25">
      <c r="A62" s="43" t="s">
        <v>186</v>
      </c>
      <c r="B62" s="40"/>
      <c r="C62" s="77" t="s">
        <v>261</v>
      </c>
      <c r="D62" s="86" t="s">
        <v>43</v>
      </c>
      <c r="E62" s="86">
        <v>19</v>
      </c>
      <c r="F62" s="86">
        <v>19</v>
      </c>
      <c r="G62" s="86">
        <v>19</v>
      </c>
      <c r="H62" s="86">
        <v>19</v>
      </c>
      <c r="I62" s="86">
        <v>19</v>
      </c>
      <c r="J62" s="86">
        <v>19</v>
      </c>
      <c r="K62" s="86">
        <v>19</v>
      </c>
      <c r="L62" s="86">
        <v>19</v>
      </c>
      <c r="M62" s="86">
        <v>19</v>
      </c>
      <c r="N62" s="127">
        <v>100</v>
      </c>
      <c r="P62" s="23"/>
    </row>
    <row r="63" spans="1:16" ht="54.75" customHeight="1" x14ac:dyDescent="0.25">
      <c r="A63" s="43" t="s">
        <v>187</v>
      </c>
      <c r="B63" s="20"/>
      <c r="C63" s="20" t="s">
        <v>583</v>
      </c>
      <c r="D63" s="19" t="s">
        <v>103</v>
      </c>
      <c r="E63" s="19">
        <v>55</v>
      </c>
      <c r="F63" s="19">
        <v>55</v>
      </c>
      <c r="G63" s="19">
        <v>60</v>
      </c>
      <c r="H63" s="19">
        <v>59</v>
      </c>
      <c r="I63" s="19">
        <v>59</v>
      </c>
      <c r="J63" s="19">
        <v>58</v>
      </c>
      <c r="K63" s="19">
        <v>57</v>
      </c>
      <c r="L63" s="19">
        <v>56</v>
      </c>
      <c r="M63" s="19">
        <v>55</v>
      </c>
      <c r="N63" s="19">
        <v>100</v>
      </c>
      <c r="P63" s="23"/>
    </row>
    <row r="64" spans="1:16" ht="42.75" customHeight="1" x14ac:dyDescent="0.25">
      <c r="A64" s="43" t="s">
        <v>188</v>
      </c>
      <c r="B64" s="20"/>
      <c r="C64" s="77" t="s">
        <v>189</v>
      </c>
      <c r="D64" s="19" t="s">
        <v>43</v>
      </c>
      <c r="E64" s="53">
        <v>3500</v>
      </c>
      <c r="F64" s="53">
        <v>4500</v>
      </c>
      <c r="G64" s="53">
        <v>4500</v>
      </c>
      <c r="H64" s="53">
        <v>4500</v>
      </c>
      <c r="I64" s="53">
        <v>4050</v>
      </c>
      <c r="J64" s="53">
        <v>3050</v>
      </c>
      <c r="K64" s="53">
        <v>4400</v>
      </c>
      <c r="L64" s="53">
        <v>1525</v>
      </c>
      <c r="M64" s="53">
        <v>1525</v>
      </c>
      <c r="N64" s="107">
        <f>ROUND((M64/E64*100),1)</f>
        <v>43.6</v>
      </c>
      <c r="P64" s="23"/>
    </row>
    <row r="65" spans="1:16" ht="17.25" customHeight="1" x14ac:dyDescent="0.25">
      <c r="A65" s="38"/>
      <c r="B65" s="171" t="s">
        <v>44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P65" s="23"/>
    </row>
    <row r="66" spans="1:16" ht="68.25" customHeight="1" x14ac:dyDescent="0.25">
      <c r="A66" s="43" t="s">
        <v>190</v>
      </c>
      <c r="B66" s="52"/>
      <c r="C66" s="77" t="s">
        <v>193</v>
      </c>
      <c r="D66" s="19" t="s">
        <v>23</v>
      </c>
      <c r="E66" s="53">
        <v>0</v>
      </c>
      <c r="F66" s="53">
        <v>0</v>
      </c>
      <c r="G66" s="53">
        <v>3</v>
      </c>
      <c r="H66" s="53">
        <v>3</v>
      </c>
      <c r="I66" s="53">
        <v>3</v>
      </c>
      <c r="J66" s="53">
        <v>3</v>
      </c>
      <c r="K66" s="53">
        <v>3</v>
      </c>
      <c r="L66" s="53">
        <v>3</v>
      </c>
      <c r="M66" s="53">
        <v>3</v>
      </c>
      <c r="N66" s="19" t="s">
        <v>104</v>
      </c>
      <c r="P66" s="23"/>
    </row>
    <row r="67" spans="1:16" ht="120" customHeight="1" x14ac:dyDescent="0.25">
      <c r="A67" s="43" t="s">
        <v>191</v>
      </c>
      <c r="B67" s="20"/>
      <c r="C67" s="77" t="s">
        <v>267</v>
      </c>
      <c r="D67" s="19" t="s">
        <v>23</v>
      </c>
      <c r="E67" s="43">
        <v>4</v>
      </c>
      <c r="F67" s="43">
        <v>4</v>
      </c>
      <c r="G67" s="43">
        <v>4</v>
      </c>
      <c r="H67" s="43">
        <v>4</v>
      </c>
      <c r="I67" s="43">
        <v>4</v>
      </c>
      <c r="J67" s="43">
        <v>4</v>
      </c>
      <c r="K67" s="43">
        <v>4</v>
      </c>
      <c r="L67" s="43">
        <v>4</v>
      </c>
      <c r="M67" s="43">
        <v>4</v>
      </c>
      <c r="N67" s="128">
        <f>M67/E67*100</f>
        <v>100</v>
      </c>
      <c r="P67" s="23"/>
    </row>
    <row r="68" spans="1:16" ht="81.75" customHeight="1" x14ac:dyDescent="0.25">
      <c r="A68" s="43" t="s">
        <v>192</v>
      </c>
      <c r="B68" s="8"/>
      <c r="C68" s="77" t="s">
        <v>194</v>
      </c>
      <c r="D68" s="19" t="s">
        <v>103</v>
      </c>
      <c r="E68" s="128">
        <v>100</v>
      </c>
      <c r="F68" s="128">
        <v>100</v>
      </c>
      <c r="G68" s="128">
        <v>100</v>
      </c>
      <c r="H68" s="128">
        <v>100</v>
      </c>
      <c r="I68" s="128">
        <v>100</v>
      </c>
      <c r="J68" s="128">
        <v>100</v>
      </c>
      <c r="K68" s="128">
        <v>100</v>
      </c>
      <c r="L68" s="128">
        <v>100</v>
      </c>
      <c r="M68" s="128">
        <v>100</v>
      </c>
      <c r="N68" s="128">
        <f>M68/E68*100</f>
        <v>100</v>
      </c>
      <c r="P68" s="23"/>
    </row>
    <row r="69" spans="1:16" ht="81.75" customHeight="1" x14ac:dyDescent="0.25">
      <c r="A69" s="43" t="s">
        <v>196</v>
      </c>
      <c r="B69" s="8"/>
      <c r="C69" s="77" t="s">
        <v>195</v>
      </c>
      <c r="D69" s="19" t="s">
        <v>43</v>
      </c>
      <c r="E69" s="43">
        <v>0</v>
      </c>
      <c r="F69" s="43">
        <v>1</v>
      </c>
      <c r="G69" s="124">
        <v>3</v>
      </c>
      <c r="H69" s="124">
        <v>3</v>
      </c>
      <c r="I69" s="124">
        <v>3</v>
      </c>
      <c r="J69" s="124">
        <v>3</v>
      </c>
      <c r="K69" s="124">
        <v>3</v>
      </c>
      <c r="L69" s="124">
        <v>3</v>
      </c>
      <c r="M69" s="124">
        <v>3</v>
      </c>
      <c r="N69" s="127" t="s">
        <v>104</v>
      </c>
      <c r="P69" s="23"/>
    </row>
    <row r="70" spans="1:16" ht="21" customHeight="1" x14ac:dyDescent="0.25">
      <c r="A70" s="38"/>
      <c r="B70" s="171" t="s">
        <v>268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P70" s="23"/>
    </row>
    <row r="71" spans="1:16" ht="107.25" customHeight="1" x14ac:dyDescent="0.25">
      <c r="A71" s="43" t="s">
        <v>197</v>
      </c>
      <c r="B71" s="21"/>
      <c r="C71" s="77" t="s">
        <v>269</v>
      </c>
      <c r="D71" s="19" t="s">
        <v>43</v>
      </c>
      <c r="E71" s="19">
        <v>18</v>
      </c>
      <c r="F71" s="19">
        <v>18</v>
      </c>
      <c r="G71" s="19">
        <v>18</v>
      </c>
      <c r="H71" s="19">
        <v>18</v>
      </c>
      <c r="I71" s="19">
        <v>18</v>
      </c>
      <c r="J71" s="19">
        <v>18</v>
      </c>
      <c r="K71" s="19">
        <v>18</v>
      </c>
      <c r="L71" s="19">
        <v>18</v>
      </c>
      <c r="M71" s="19">
        <v>18</v>
      </c>
      <c r="N71" s="68">
        <f>M71/E71*100</f>
        <v>100</v>
      </c>
      <c r="P71" s="23"/>
    </row>
    <row r="72" spans="1:16" ht="67.5" customHeight="1" x14ac:dyDescent="0.25">
      <c r="A72" s="43" t="s">
        <v>200</v>
      </c>
      <c r="B72" s="21"/>
      <c r="C72" s="77" t="s">
        <v>198</v>
      </c>
      <c r="D72" s="19" t="s">
        <v>106</v>
      </c>
      <c r="E72" s="19" t="s">
        <v>105</v>
      </c>
      <c r="F72" s="19" t="s">
        <v>105</v>
      </c>
      <c r="G72" s="19" t="s">
        <v>105</v>
      </c>
      <c r="H72" s="19" t="s">
        <v>105</v>
      </c>
      <c r="I72" s="19" t="s">
        <v>105</v>
      </c>
      <c r="J72" s="19" t="s">
        <v>105</v>
      </c>
      <c r="K72" s="19" t="s">
        <v>105</v>
      </c>
      <c r="L72" s="19" t="s">
        <v>105</v>
      </c>
      <c r="M72" s="19" t="s">
        <v>105</v>
      </c>
      <c r="N72" s="128" t="s">
        <v>104</v>
      </c>
      <c r="P72" s="23"/>
    </row>
    <row r="73" spans="1:16" ht="81.75" customHeight="1" x14ac:dyDescent="0.25">
      <c r="A73" s="43" t="s">
        <v>201</v>
      </c>
      <c r="B73" s="21"/>
      <c r="C73" s="77" t="s">
        <v>199</v>
      </c>
      <c r="D73" s="19" t="s">
        <v>270</v>
      </c>
      <c r="E73" s="43">
        <v>1</v>
      </c>
      <c r="F73" s="43">
        <v>1</v>
      </c>
      <c r="G73" s="43">
        <v>1</v>
      </c>
      <c r="H73" s="43">
        <v>1</v>
      </c>
      <c r="I73" s="43">
        <v>1</v>
      </c>
      <c r="J73" s="43">
        <v>1</v>
      </c>
      <c r="K73" s="43">
        <v>1</v>
      </c>
      <c r="L73" s="43">
        <v>1</v>
      </c>
      <c r="M73" s="43">
        <v>1</v>
      </c>
      <c r="N73" s="128">
        <f>M73/E73*100</f>
        <v>100</v>
      </c>
      <c r="P73" s="23"/>
    </row>
    <row r="74" spans="1:16" ht="26.25" customHeight="1" x14ac:dyDescent="0.25">
      <c r="A74" s="38"/>
      <c r="B74" s="171" t="s">
        <v>271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P74" s="23"/>
    </row>
    <row r="75" spans="1:16" ht="42.75" customHeight="1" x14ac:dyDescent="0.25">
      <c r="A75" s="43" t="s">
        <v>202</v>
      </c>
      <c r="B75" s="24"/>
      <c r="C75" s="20" t="s">
        <v>204</v>
      </c>
      <c r="D75" s="19" t="s">
        <v>103</v>
      </c>
      <c r="E75" s="19">
        <v>100</v>
      </c>
      <c r="F75" s="19">
        <v>100</v>
      </c>
      <c r="G75" s="19">
        <v>100</v>
      </c>
      <c r="H75" s="19">
        <v>100</v>
      </c>
      <c r="I75" s="19">
        <v>100</v>
      </c>
      <c r="J75" s="19">
        <v>100</v>
      </c>
      <c r="K75" s="19">
        <v>100</v>
      </c>
      <c r="L75" s="19">
        <v>100</v>
      </c>
      <c r="M75" s="19">
        <v>100</v>
      </c>
      <c r="N75" s="19">
        <v>100</v>
      </c>
      <c r="P75" s="23"/>
    </row>
    <row r="76" spans="1:16" ht="17.25" customHeight="1" x14ac:dyDescent="0.25">
      <c r="A76" s="38"/>
      <c r="B76" s="171" t="s">
        <v>84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P76" s="23"/>
    </row>
    <row r="77" spans="1:16" ht="65.25" customHeight="1" x14ac:dyDescent="0.25">
      <c r="A77" s="43" t="s">
        <v>203</v>
      </c>
      <c r="B77" s="42"/>
      <c r="C77" s="20" t="s">
        <v>205</v>
      </c>
      <c r="D77" s="19" t="s">
        <v>43</v>
      </c>
      <c r="E77" s="19">
        <v>6</v>
      </c>
      <c r="F77" s="19">
        <v>4</v>
      </c>
      <c r="G77" s="19">
        <v>4</v>
      </c>
      <c r="H77" s="19">
        <v>4</v>
      </c>
      <c r="I77" s="19">
        <v>4</v>
      </c>
      <c r="J77" s="19">
        <v>4</v>
      </c>
      <c r="K77" s="19">
        <v>4</v>
      </c>
      <c r="L77" s="19">
        <v>4</v>
      </c>
      <c r="M77" s="19">
        <v>4</v>
      </c>
      <c r="N77" s="107">
        <f>ROUND((M77/E77*100),1)</f>
        <v>66.7</v>
      </c>
      <c r="P77" s="23"/>
    </row>
    <row r="78" spans="1:16" ht="17.25" customHeight="1" x14ac:dyDescent="0.25">
      <c r="A78" s="172" t="s">
        <v>272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P78" s="23"/>
    </row>
    <row r="79" spans="1:16" ht="18.75" customHeight="1" x14ac:dyDescent="0.25">
      <c r="A79" s="62"/>
      <c r="B79" s="171" t="s">
        <v>131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P79" s="23"/>
    </row>
    <row r="80" spans="1:16" ht="95.25" customHeight="1" x14ac:dyDescent="0.25">
      <c r="A80" s="19" t="s">
        <v>206</v>
      </c>
      <c r="B80" s="105"/>
      <c r="C80" s="20" t="s">
        <v>273</v>
      </c>
      <c r="D80" s="19" t="s">
        <v>62</v>
      </c>
      <c r="E80" s="19">
        <v>3</v>
      </c>
      <c r="F80" s="19">
        <v>3</v>
      </c>
      <c r="G80" s="19">
        <v>3</v>
      </c>
      <c r="H80" s="19">
        <v>3</v>
      </c>
      <c r="I80" s="19">
        <v>3</v>
      </c>
      <c r="J80" s="19">
        <v>3</v>
      </c>
      <c r="K80" s="19">
        <v>3</v>
      </c>
      <c r="L80" s="19">
        <v>3</v>
      </c>
      <c r="M80" s="19">
        <v>3</v>
      </c>
      <c r="N80" s="19">
        <v>100</v>
      </c>
      <c r="P80" s="23"/>
    </row>
    <row r="81" spans="1:16" ht="18" customHeight="1" x14ac:dyDescent="0.25">
      <c r="A81" s="37"/>
      <c r="B81" s="171" t="s">
        <v>25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P81" s="23"/>
    </row>
    <row r="82" spans="1:16" ht="29.25" customHeight="1" x14ac:dyDescent="0.25">
      <c r="A82" s="169" t="s">
        <v>207</v>
      </c>
      <c r="B82" s="176"/>
      <c r="C82" s="176" t="s">
        <v>274</v>
      </c>
      <c r="D82" s="178" t="s">
        <v>62</v>
      </c>
      <c r="E82" s="178">
        <v>1</v>
      </c>
      <c r="F82" s="178">
        <v>1</v>
      </c>
      <c r="G82" s="178">
        <v>1</v>
      </c>
      <c r="H82" s="178">
        <v>1</v>
      </c>
      <c r="I82" s="178">
        <v>1</v>
      </c>
      <c r="J82" s="178">
        <v>1</v>
      </c>
      <c r="K82" s="178">
        <v>1</v>
      </c>
      <c r="L82" s="178">
        <v>1</v>
      </c>
      <c r="M82" s="178">
        <v>1</v>
      </c>
      <c r="N82" s="178">
        <v>100</v>
      </c>
      <c r="P82" s="23"/>
    </row>
    <row r="83" spans="1:16" ht="6" hidden="1" customHeight="1" x14ac:dyDescent="0.25">
      <c r="A83" s="170"/>
      <c r="B83" s="180"/>
      <c r="C83" s="177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P83" s="23"/>
    </row>
    <row r="84" spans="1:16" ht="41.25" customHeight="1" x14ac:dyDescent="0.25">
      <c r="A84" s="43" t="s">
        <v>208</v>
      </c>
      <c r="B84" s="180"/>
      <c r="C84" s="20" t="s">
        <v>275</v>
      </c>
      <c r="D84" s="19" t="s">
        <v>62</v>
      </c>
      <c r="E84" s="19">
        <v>1</v>
      </c>
      <c r="F84" s="19">
        <v>1</v>
      </c>
      <c r="G84" s="19">
        <v>1</v>
      </c>
      <c r="H84" s="19">
        <v>1</v>
      </c>
      <c r="I84" s="19">
        <v>1</v>
      </c>
      <c r="J84" s="19">
        <v>1</v>
      </c>
      <c r="K84" s="19">
        <v>1</v>
      </c>
      <c r="L84" s="19">
        <v>1</v>
      </c>
      <c r="M84" s="19">
        <v>1</v>
      </c>
      <c r="N84" s="19">
        <v>100</v>
      </c>
      <c r="P84" s="23"/>
    </row>
    <row r="85" spans="1:16" ht="41.25" customHeight="1" x14ac:dyDescent="0.25">
      <c r="A85" s="43" t="s">
        <v>209</v>
      </c>
      <c r="B85" s="180"/>
      <c r="C85" s="20" t="s">
        <v>276</v>
      </c>
      <c r="D85" s="19" t="s">
        <v>62</v>
      </c>
      <c r="E85" s="19">
        <v>1</v>
      </c>
      <c r="F85" s="19">
        <v>1</v>
      </c>
      <c r="G85" s="19">
        <v>1</v>
      </c>
      <c r="H85" s="19">
        <v>1</v>
      </c>
      <c r="I85" s="19">
        <v>1</v>
      </c>
      <c r="J85" s="19">
        <v>1</v>
      </c>
      <c r="K85" s="19">
        <v>1</v>
      </c>
      <c r="L85" s="19">
        <v>1</v>
      </c>
      <c r="M85" s="19">
        <v>1</v>
      </c>
      <c r="N85" s="19">
        <v>100</v>
      </c>
      <c r="P85" s="23"/>
    </row>
    <row r="86" spans="1:16" ht="41.25" customHeight="1" x14ac:dyDescent="0.25">
      <c r="A86" s="43" t="s">
        <v>211</v>
      </c>
      <c r="B86" s="177"/>
      <c r="C86" s="20" t="s">
        <v>210</v>
      </c>
      <c r="D86" s="19" t="s">
        <v>277</v>
      </c>
      <c r="E86" s="19">
        <v>20</v>
      </c>
      <c r="F86" s="19">
        <v>20</v>
      </c>
      <c r="G86" s="19">
        <v>20</v>
      </c>
      <c r="H86" s="19">
        <v>20</v>
      </c>
      <c r="I86" s="19">
        <v>20</v>
      </c>
      <c r="J86" s="19">
        <v>20</v>
      </c>
      <c r="K86" s="19">
        <v>20</v>
      </c>
      <c r="L86" s="19">
        <v>20</v>
      </c>
      <c r="M86" s="19">
        <v>20</v>
      </c>
      <c r="N86" s="19">
        <v>100</v>
      </c>
      <c r="P86" s="23"/>
    </row>
    <row r="87" spans="1:16" ht="15" customHeight="1" x14ac:dyDescent="0.25">
      <c r="A87" s="37"/>
      <c r="B87" s="173" t="s">
        <v>132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P87" s="23"/>
    </row>
    <row r="88" spans="1:16" ht="54" customHeight="1" x14ac:dyDescent="0.25">
      <c r="A88" s="43" t="s">
        <v>212</v>
      </c>
      <c r="B88" s="20"/>
      <c r="C88" s="20" t="s">
        <v>215</v>
      </c>
      <c r="D88" s="19" t="s">
        <v>103</v>
      </c>
      <c r="E88" s="19">
        <v>100</v>
      </c>
      <c r="F88" s="19">
        <v>100</v>
      </c>
      <c r="G88" s="19">
        <v>100</v>
      </c>
      <c r="H88" s="19">
        <v>100</v>
      </c>
      <c r="I88" s="19">
        <v>100</v>
      </c>
      <c r="J88" s="19">
        <v>100</v>
      </c>
      <c r="K88" s="19">
        <v>100</v>
      </c>
      <c r="L88" s="19">
        <v>100</v>
      </c>
      <c r="M88" s="19">
        <v>100</v>
      </c>
      <c r="N88" s="19">
        <v>100</v>
      </c>
      <c r="P88" s="23"/>
    </row>
    <row r="89" spans="1:16" ht="29.25" customHeight="1" x14ac:dyDescent="0.25">
      <c r="A89" s="43" t="s">
        <v>213</v>
      </c>
      <c r="B89" s="20"/>
      <c r="C89" s="20" t="s">
        <v>216</v>
      </c>
      <c r="D89" s="19" t="s">
        <v>43</v>
      </c>
      <c r="E89" s="19">
        <v>12</v>
      </c>
      <c r="F89" s="19">
        <v>12</v>
      </c>
      <c r="G89" s="19">
        <v>12</v>
      </c>
      <c r="H89" s="19">
        <v>13</v>
      </c>
      <c r="I89" s="19">
        <v>13</v>
      </c>
      <c r="J89" s="19">
        <v>13</v>
      </c>
      <c r="K89" s="19">
        <v>13</v>
      </c>
      <c r="L89" s="19">
        <v>13</v>
      </c>
      <c r="M89" s="19">
        <v>13</v>
      </c>
      <c r="N89" s="19">
        <f>ROUND((M89/E89*100),1)</f>
        <v>108.3</v>
      </c>
      <c r="P89" s="23"/>
    </row>
    <row r="90" spans="1:16" ht="27" customHeight="1" x14ac:dyDescent="0.25">
      <c r="A90" s="43" t="s">
        <v>214</v>
      </c>
      <c r="B90" s="20"/>
      <c r="C90" s="20" t="s">
        <v>217</v>
      </c>
      <c r="D90" s="19" t="s">
        <v>103</v>
      </c>
      <c r="E90" s="19">
        <v>100</v>
      </c>
      <c r="F90" s="19">
        <v>100</v>
      </c>
      <c r="G90" s="19">
        <v>100</v>
      </c>
      <c r="H90" s="19">
        <v>100</v>
      </c>
      <c r="I90" s="19">
        <v>100</v>
      </c>
      <c r="J90" s="19">
        <v>100</v>
      </c>
      <c r="K90" s="19">
        <v>100</v>
      </c>
      <c r="L90" s="19">
        <v>100</v>
      </c>
      <c r="M90" s="19">
        <v>100</v>
      </c>
      <c r="N90" s="19">
        <f>ROUND((M90/E90*100),1)</f>
        <v>100</v>
      </c>
      <c r="P90" s="23"/>
    </row>
    <row r="91" spans="1:16" ht="14.25" customHeight="1" x14ac:dyDescent="0.25">
      <c r="A91" s="37"/>
      <c r="B91" s="171" t="s">
        <v>60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P91" s="23"/>
    </row>
    <row r="92" spans="1:16" ht="61.5" customHeight="1" x14ac:dyDescent="0.25">
      <c r="A92" s="43">
        <v>60</v>
      </c>
      <c r="B92" s="20"/>
      <c r="C92" s="20" t="s">
        <v>278</v>
      </c>
      <c r="D92" s="19" t="s">
        <v>52</v>
      </c>
      <c r="E92" s="19">
        <v>30</v>
      </c>
      <c r="F92" s="19">
        <v>30</v>
      </c>
      <c r="G92" s="19">
        <v>30</v>
      </c>
      <c r="H92" s="19">
        <v>30</v>
      </c>
      <c r="I92" s="19">
        <v>30</v>
      </c>
      <c r="J92" s="19">
        <v>30</v>
      </c>
      <c r="K92" s="19">
        <v>30</v>
      </c>
      <c r="L92" s="19">
        <v>30</v>
      </c>
      <c r="M92" s="19">
        <v>30</v>
      </c>
      <c r="N92" s="19">
        <v>100</v>
      </c>
    </row>
    <row r="93" spans="1:16" ht="35.25" customHeight="1" x14ac:dyDescent="0.25">
      <c r="A93" s="43">
        <v>61</v>
      </c>
      <c r="B93" s="61"/>
      <c r="C93" s="20" t="s">
        <v>279</v>
      </c>
      <c r="D93" s="19" t="s">
        <v>52</v>
      </c>
      <c r="E93" s="19">
        <v>3</v>
      </c>
      <c r="F93" s="19">
        <v>3</v>
      </c>
      <c r="G93" s="19">
        <v>3</v>
      </c>
      <c r="H93" s="19">
        <v>3</v>
      </c>
      <c r="I93" s="19">
        <v>3</v>
      </c>
      <c r="J93" s="19">
        <v>3</v>
      </c>
      <c r="K93" s="19">
        <v>3</v>
      </c>
      <c r="L93" s="19">
        <v>3</v>
      </c>
      <c r="M93" s="19">
        <v>3</v>
      </c>
      <c r="N93" s="19">
        <v>100</v>
      </c>
    </row>
    <row r="94" spans="1:16" ht="29.25" customHeight="1" x14ac:dyDescent="0.25">
      <c r="A94" s="43">
        <v>62</v>
      </c>
      <c r="B94" s="61"/>
      <c r="C94" s="20" t="s">
        <v>280</v>
      </c>
      <c r="D94" s="19" t="s">
        <v>52</v>
      </c>
      <c r="E94" s="19">
        <v>50</v>
      </c>
      <c r="F94" s="19">
        <v>50</v>
      </c>
      <c r="G94" s="19">
        <v>50</v>
      </c>
      <c r="H94" s="19">
        <v>50</v>
      </c>
      <c r="I94" s="19">
        <v>50</v>
      </c>
      <c r="J94" s="19">
        <v>50</v>
      </c>
      <c r="K94" s="19">
        <v>50</v>
      </c>
      <c r="L94" s="19">
        <v>50</v>
      </c>
      <c r="M94" s="19">
        <v>50</v>
      </c>
      <c r="N94" s="19">
        <v>100</v>
      </c>
    </row>
    <row r="95" spans="1:16" ht="16.5" customHeight="1" x14ac:dyDescent="0.25">
      <c r="A95" s="37"/>
      <c r="B95" s="171" t="s">
        <v>116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</row>
    <row r="96" spans="1:16" ht="42" customHeight="1" x14ac:dyDescent="0.25">
      <c r="A96" s="43">
        <v>63</v>
      </c>
      <c r="B96" s="20"/>
      <c r="C96" s="20" t="s">
        <v>281</v>
      </c>
      <c r="D96" s="19" t="s">
        <v>43</v>
      </c>
      <c r="E96" s="43">
        <v>34</v>
      </c>
      <c r="F96" s="43">
        <v>34</v>
      </c>
      <c r="G96" s="43">
        <v>32</v>
      </c>
      <c r="H96" s="43">
        <v>30</v>
      </c>
      <c r="I96" s="43">
        <v>42</v>
      </c>
      <c r="J96" s="43">
        <v>43</v>
      </c>
      <c r="K96" s="120">
        <v>43</v>
      </c>
      <c r="L96" s="120">
        <v>45</v>
      </c>
      <c r="M96" s="120">
        <v>45</v>
      </c>
      <c r="N96" s="121">
        <f>ROUND((M96/E96*100),1)</f>
        <v>132.4</v>
      </c>
    </row>
    <row r="97" spans="1:14" ht="30" customHeight="1" x14ac:dyDescent="0.25">
      <c r="A97" s="43">
        <v>64</v>
      </c>
      <c r="B97" s="20"/>
      <c r="C97" s="46" t="s">
        <v>282</v>
      </c>
      <c r="D97" s="19" t="s">
        <v>43</v>
      </c>
      <c r="E97" s="76">
        <v>505</v>
      </c>
      <c r="F97" s="76">
        <v>510</v>
      </c>
      <c r="G97" s="76">
        <v>450</v>
      </c>
      <c r="H97" s="76">
        <v>400</v>
      </c>
      <c r="I97" s="76">
        <v>550</v>
      </c>
      <c r="J97" s="76">
        <v>570</v>
      </c>
      <c r="K97" s="76">
        <v>580</v>
      </c>
      <c r="L97" s="76">
        <v>600</v>
      </c>
      <c r="M97" s="76">
        <v>610</v>
      </c>
      <c r="N97" s="122">
        <f>ROUND((M97/E97*100),1)</f>
        <v>120.8</v>
      </c>
    </row>
    <row r="98" spans="1:14" ht="48" customHeight="1" x14ac:dyDescent="0.25">
      <c r="A98" s="43">
        <v>65</v>
      </c>
      <c r="B98" s="20"/>
      <c r="C98" s="46" t="s">
        <v>283</v>
      </c>
      <c r="D98" s="19" t="s">
        <v>43</v>
      </c>
      <c r="E98" s="76">
        <v>2</v>
      </c>
      <c r="F98" s="76">
        <v>2</v>
      </c>
      <c r="G98" s="76">
        <v>2</v>
      </c>
      <c r="H98" s="76">
        <v>2</v>
      </c>
      <c r="I98" s="76">
        <v>2</v>
      </c>
      <c r="J98" s="76">
        <v>2</v>
      </c>
      <c r="K98" s="76">
        <v>2</v>
      </c>
      <c r="L98" s="76">
        <v>2</v>
      </c>
      <c r="M98" s="76">
        <v>2</v>
      </c>
      <c r="N98" s="122">
        <f>M98/E98*100</f>
        <v>100</v>
      </c>
    </row>
  </sheetData>
  <mergeCells count="49">
    <mergeCell ref="H1:P1"/>
    <mergeCell ref="A2:N2"/>
    <mergeCell ref="B3:B4"/>
    <mergeCell ref="C3:C4"/>
    <mergeCell ref="D3:D4"/>
    <mergeCell ref="E3:M3"/>
    <mergeCell ref="N3:N4"/>
    <mergeCell ref="A3:A4"/>
    <mergeCell ref="B60:N60"/>
    <mergeCell ref="A59:N59"/>
    <mergeCell ref="B42:N42"/>
    <mergeCell ref="B24:N24"/>
    <mergeCell ref="B27:N27"/>
    <mergeCell ref="B31:N31"/>
    <mergeCell ref="B34:N34"/>
    <mergeCell ref="B38:N38"/>
    <mergeCell ref="B47:N47"/>
    <mergeCell ref="B50:N50"/>
    <mergeCell ref="A6:N6"/>
    <mergeCell ref="B7:N7"/>
    <mergeCell ref="A26:N26"/>
    <mergeCell ref="A37:N37"/>
    <mergeCell ref="B15:N15"/>
    <mergeCell ref="B17:N17"/>
    <mergeCell ref="A14:N14"/>
    <mergeCell ref="L82:L83"/>
    <mergeCell ref="M82:M83"/>
    <mergeCell ref="B65:N65"/>
    <mergeCell ref="B70:N70"/>
    <mergeCell ref="B74:N74"/>
    <mergeCell ref="B76:N76"/>
    <mergeCell ref="N82:N83"/>
    <mergeCell ref="B82:B86"/>
    <mergeCell ref="A82:A83"/>
    <mergeCell ref="B95:N95"/>
    <mergeCell ref="A78:N78"/>
    <mergeCell ref="B79:N79"/>
    <mergeCell ref="B81:N81"/>
    <mergeCell ref="B87:N87"/>
    <mergeCell ref="B91:N91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</mergeCells>
  <phoneticPr fontId="12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E70"/>
  <sheetViews>
    <sheetView topLeftCell="A59" zoomScale="80" zoomScaleNormal="80" zoomScaleSheetLayoutView="90" workbookViewId="0">
      <selection activeCell="D61" sqref="D61"/>
    </sheetView>
  </sheetViews>
  <sheetFormatPr defaultColWidth="8.7109375" defaultRowHeight="111.75" customHeight="1" x14ac:dyDescent="0.25"/>
  <cols>
    <col min="1" max="1" width="16.140625" style="15" bestFit="1" customWidth="1"/>
    <col min="2" max="2" width="39.140625" style="26" customWidth="1"/>
    <col min="3" max="3" width="28.5703125" style="25" customWidth="1"/>
    <col min="4" max="4" width="10" style="25" customWidth="1"/>
    <col min="5" max="5" width="10.140625" style="25" customWidth="1"/>
    <col min="6" max="6" width="35.28515625" style="25" customWidth="1"/>
    <col min="7" max="7" width="28.7109375" style="25" customWidth="1"/>
    <col min="8" max="8" width="22.42578125" style="27" customWidth="1"/>
    <col min="9" max="30" width="0" style="25" hidden="1" customWidth="1"/>
    <col min="31" max="16384" width="8.7109375" style="25"/>
  </cols>
  <sheetData>
    <row r="1" spans="1:31" ht="19.5" customHeight="1" x14ac:dyDescent="0.3">
      <c r="A1" s="72"/>
      <c r="B1" s="148"/>
      <c r="C1" s="149"/>
      <c r="D1" s="149"/>
      <c r="E1" s="149"/>
      <c r="F1" s="149"/>
      <c r="G1" s="226" t="s">
        <v>284</v>
      </c>
      <c r="H1" s="226"/>
    </row>
    <row r="2" spans="1:31" ht="27" customHeight="1" x14ac:dyDescent="0.25">
      <c r="A2" s="229" t="s">
        <v>110</v>
      </c>
      <c r="B2" s="229"/>
      <c r="C2" s="229"/>
      <c r="D2" s="229"/>
      <c r="E2" s="229"/>
      <c r="F2" s="229"/>
      <c r="G2" s="229"/>
      <c r="H2" s="229"/>
    </row>
    <row r="3" spans="1:31" ht="16.5" thickBot="1" x14ac:dyDescent="0.3">
      <c r="A3" s="16"/>
      <c r="B3" s="17"/>
      <c r="C3" s="2"/>
      <c r="D3" s="2"/>
      <c r="E3" s="2"/>
      <c r="F3" s="2"/>
      <c r="G3" s="2"/>
      <c r="H3" s="14"/>
    </row>
    <row r="4" spans="1:31" ht="23.25" customHeight="1" x14ac:dyDescent="0.25">
      <c r="A4" s="230" t="s">
        <v>107</v>
      </c>
      <c r="B4" s="232" t="s">
        <v>55</v>
      </c>
      <c r="C4" s="234" t="s">
        <v>108</v>
      </c>
      <c r="D4" s="234" t="s">
        <v>285</v>
      </c>
      <c r="E4" s="234"/>
      <c r="F4" s="234" t="s">
        <v>56</v>
      </c>
      <c r="G4" s="234" t="s">
        <v>109</v>
      </c>
      <c r="H4" s="273" t="s">
        <v>572</v>
      </c>
    </row>
    <row r="5" spans="1:31" ht="56.25" customHeight="1" x14ac:dyDescent="0.25">
      <c r="A5" s="231"/>
      <c r="B5" s="233"/>
      <c r="C5" s="235"/>
      <c r="D5" s="43" t="s">
        <v>229</v>
      </c>
      <c r="E5" s="43" t="s">
        <v>571</v>
      </c>
      <c r="F5" s="235"/>
      <c r="G5" s="235"/>
      <c r="H5" s="274"/>
    </row>
    <row r="6" spans="1:31" ht="16.899999999999999" customHeight="1" x14ac:dyDescent="0.25">
      <c r="A6" s="150" t="s">
        <v>128</v>
      </c>
      <c r="B6" s="141" t="s">
        <v>129</v>
      </c>
      <c r="C6" s="151">
        <v>3</v>
      </c>
      <c r="D6" s="151">
        <v>4</v>
      </c>
      <c r="E6" s="150" t="s">
        <v>286</v>
      </c>
      <c r="F6" s="141" t="s">
        <v>287</v>
      </c>
      <c r="G6" s="151">
        <v>7</v>
      </c>
      <c r="H6" s="151">
        <v>8</v>
      </c>
    </row>
    <row r="7" spans="1:31" ht="22.5" customHeight="1" x14ac:dyDescent="0.25">
      <c r="A7" s="227" t="s">
        <v>288</v>
      </c>
      <c r="B7" s="227"/>
      <c r="C7" s="227"/>
      <c r="D7" s="227"/>
      <c r="E7" s="227"/>
      <c r="F7" s="227"/>
      <c r="G7" s="227"/>
      <c r="H7" s="227"/>
      <c r="I7" s="227"/>
      <c r="J7" s="152"/>
      <c r="K7" s="152"/>
      <c r="L7" s="152"/>
      <c r="M7" s="152"/>
      <c r="N7" s="152"/>
      <c r="AE7" s="152"/>
    </row>
    <row r="8" spans="1:31" ht="31.5" customHeight="1" x14ac:dyDescent="0.25">
      <c r="A8" s="224" t="s">
        <v>289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AE8" s="152"/>
    </row>
    <row r="9" spans="1:31" ht="58.5" customHeight="1" x14ac:dyDescent="0.25">
      <c r="A9" s="228" t="s">
        <v>290</v>
      </c>
      <c r="B9" s="228"/>
      <c r="C9" s="228"/>
      <c r="D9" s="228"/>
      <c r="E9" s="228"/>
      <c r="F9" s="228"/>
      <c r="G9" s="228"/>
      <c r="H9" s="228"/>
      <c r="I9" s="82"/>
      <c r="J9" s="82"/>
      <c r="K9" s="82"/>
      <c r="L9" s="82"/>
      <c r="M9" s="82"/>
      <c r="N9" s="82"/>
    </row>
    <row r="10" spans="1:31" ht="97.9" customHeight="1" x14ac:dyDescent="0.25">
      <c r="A10" s="100" t="s">
        <v>293</v>
      </c>
      <c r="B10" s="117" t="s">
        <v>292</v>
      </c>
      <c r="C10" s="117" t="s">
        <v>97</v>
      </c>
      <c r="D10" s="133">
        <v>2014</v>
      </c>
      <c r="E10" s="133">
        <v>2020</v>
      </c>
      <c r="F10" s="139" t="s">
        <v>295</v>
      </c>
      <c r="G10" s="139" t="s">
        <v>298</v>
      </c>
      <c r="H10" s="139" t="s">
        <v>294</v>
      </c>
      <c r="I10" s="99"/>
      <c r="J10" s="99"/>
      <c r="K10" s="99"/>
      <c r="L10" s="99"/>
      <c r="M10" s="99"/>
      <c r="N10" s="99"/>
    </row>
    <row r="11" spans="1:31" ht="329.25" customHeight="1" x14ac:dyDescent="0.25">
      <c r="A11" s="78" t="s">
        <v>299</v>
      </c>
      <c r="B11" s="115" t="s">
        <v>291</v>
      </c>
      <c r="C11" s="115" t="s">
        <v>230</v>
      </c>
      <c r="D11" s="135">
        <v>2014</v>
      </c>
      <c r="E11" s="135">
        <v>2015</v>
      </c>
      <c r="F11" s="136" t="s">
        <v>297</v>
      </c>
      <c r="G11" s="136" t="s">
        <v>570</v>
      </c>
      <c r="H11" s="136" t="s">
        <v>296</v>
      </c>
      <c r="I11" s="99"/>
      <c r="J11" s="99"/>
      <c r="K11" s="99"/>
      <c r="L11" s="99"/>
      <c r="M11" s="99"/>
      <c r="N11" s="99"/>
    </row>
    <row r="12" spans="1:31" ht="76.5" customHeight="1" x14ac:dyDescent="0.25">
      <c r="A12" s="78" t="s">
        <v>300</v>
      </c>
      <c r="B12" s="115" t="s">
        <v>301</v>
      </c>
      <c r="C12" s="115" t="s">
        <v>97</v>
      </c>
      <c r="D12" s="135">
        <v>2014</v>
      </c>
      <c r="E12" s="135">
        <v>2020</v>
      </c>
      <c r="F12" s="136" t="s">
        <v>302</v>
      </c>
      <c r="G12" s="136" t="s">
        <v>303</v>
      </c>
      <c r="H12" s="136" t="s">
        <v>304</v>
      </c>
      <c r="I12" s="99"/>
      <c r="J12" s="99"/>
      <c r="K12" s="99"/>
      <c r="L12" s="99"/>
      <c r="M12" s="99"/>
      <c r="N12" s="99"/>
    </row>
    <row r="13" spans="1:31" ht="148.5" customHeight="1" x14ac:dyDescent="0.25">
      <c r="A13" s="78" t="s">
        <v>305</v>
      </c>
      <c r="B13" s="78" t="s">
        <v>306</v>
      </c>
      <c r="C13" s="78" t="s">
        <v>97</v>
      </c>
      <c r="D13" s="76">
        <v>2014</v>
      </c>
      <c r="E13" s="76">
        <v>2017</v>
      </c>
      <c r="F13" s="136" t="s">
        <v>309</v>
      </c>
      <c r="G13" s="136" t="s">
        <v>307</v>
      </c>
      <c r="H13" s="136" t="s">
        <v>308</v>
      </c>
      <c r="I13" s="99"/>
      <c r="J13" s="99"/>
      <c r="K13" s="99"/>
      <c r="L13" s="99"/>
      <c r="M13" s="99"/>
      <c r="N13" s="99"/>
    </row>
    <row r="14" spans="1:31" ht="95.45" customHeight="1" x14ac:dyDescent="0.25">
      <c r="A14" s="78" t="s">
        <v>310</v>
      </c>
      <c r="B14" s="115" t="s">
        <v>311</v>
      </c>
      <c r="C14" s="115" t="s">
        <v>97</v>
      </c>
      <c r="D14" s="135">
        <v>2014</v>
      </c>
      <c r="E14" s="135">
        <v>2020</v>
      </c>
      <c r="F14" s="116" t="s">
        <v>312</v>
      </c>
      <c r="G14" s="116" t="s">
        <v>313</v>
      </c>
      <c r="H14" s="116" t="s">
        <v>314</v>
      </c>
      <c r="I14" s="99"/>
      <c r="J14" s="99"/>
      <c r="K14" s="99"/>
      <c r="L14" s="99"/>
      <c r="M14" s="99"/>
      <c r="N14" s="99"/>
    </row>
    <row r="15" spans="1:31" ht="126" customHeight="1" x14ac:dyDescent="0.25">
      <c r="A15" s="78" t="s">
        <v>319</v>
      </c>
      <c r="B15" s="115" t="s">
        <v>318</v>
      </c>
      <c r="C15" s="115" t="s">
        <v>97</v>
      </c>
      <c r="D15" s="135">
        <v>2014</v>
      </c>
      <c r="E15" s="145">
        <v>2020</v>
      </c>
      <c r="F15" s="116" t="s">
        <v>317</v>
      </c>
      <c r="G15" s="116" t="s">
        <v>316</v>
      </c>
      <c r="H15" s="116" t="s">
        <v>315</v>
      </c>
      <c r="I15" s="99"/>
      <c r="J15" s="99"/>
      <c r="K15" s="99"/>
      <c r="L15" s="99"/>
      <c r="M15" s="99"/>
      <c r="N15" s="99"/>
    </row>
    <row r="16" spans="1:31" ht="18.75" customHeight="1" x14ac:dyDescent="0.25">
      <c r="A16" s="228" t="s">
        <v>51</v>
      </c>
      <c r="B16" s="228"/>
      <c r="C16" s="228"/>
      <c r="D16" s="228"/>
      <c r="E16" s="228"/>
      <c r="F16" s="228"/>
      <c r="G16" s="228"/>
      <c r="H16" s="228"/>
      <c r="I16" s="99"/>
      <c r="J16" s="99"/>
      <c r="K16" s="99"/>
      <c r="L16" s="99"/>
      <c r="M16" s="99"/>
      <c r="N16" s="99"/>
    </row>
    <row r="17" spans="1:31" ht="140.25" customHeight="1" x14ac:dyDescent="0.25">
      <c r="A17" s="153" t="s">
        <v>320</v>
      </c>
      <c r="B17" s="137" t="s">
        <v>321</v>
      </c>
      <c r="C17" s="137" t="s">
        <v>75</v>
      </c>
      <c r="D17" s="154">
        <v>2014</v>
      </c>
      <c r="E17" s="154">
        <v>2015</v>
      </c>
      <c r="F17" s="153" t="s">
        <v>323</v>
      </c>
      <c r="G17" s="153" t="s">
        <v>324</v>
      </c>
      <c r="H17" s="153" t="s">
        <v>322</v>
      </c>
      <c r="I17" s="99"/>
      <c r="J17" s="99"/>
      <c r="K17" s="99"/>
      <c r="L17" s="99"/>
      <c r="M17" s="99"/>
      <c r="N17" s="99"/>
    </row>
    <row r="18" spans="1:31" ht="22.9" customHeight="1" x14ac:dyDescent="0.25">
      <c r="A18" s="223" t="s">
        <v>325</v>
      </c>
      <c r="B18" s="223"/>
      <c r="C18" s="223"/>
      <c r="D18" s="223"/>
      <c r="E18" s="223"/>
      <c r="F18" s="223"/>
      <c r="G18" s="223"/>
      <c r="H18" s="223"/>
      <c r="I18" s="82"/>
      <c r="J18" s="82"/>
      <c r="K18" s="82"/>
      <c r="L18" s="82"/>
      <c r="M18" s="82"/>
      <c r="N18" s="82"/>
    </row>
    <row r="19" spans="1:31" ht="21.6" customHeight="1" x14ac:dyDescent="0.25">
      <c r="A19" s="224" t="s">
        <v>266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AE19" s="152"/>
    </row>
    <row r="20" spans="1:31" ht="22.9" customHeight="1" x14ac:dyDescent="0.25">
      <c r="A20" s="224" t="s">
        <v>251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AE20" s="152"/>
    </row>
    <row r="21" spans="1:31" ht="18.75" customHeight="1" x14ac:dyDescent="0.25">
      <c r="A21" s="225" t="s">
        <v>24</v>
      </c>
      <c r="B21" s="225"/>
      <c r="C21" s="225"/>
      <c r="D21" s="225"/>
      <c r="E21" s="225"/>
      <c r="F21" s="225"/>
      <c r="G21" s="225"/>
      <c r="H21" s="225"/>
      <c r="I21" s="157"/>
      <c r="J21" s="152"/>
      <c r="K21" s="152"/>
      <c r="L21" s="152"/>
      <c r="M21" s="152"/>
      <c r="N21" s="152"/>
    </row>
    <row r="22" spans="1:31" ht="175.15" customHeight="1" x14ac:dyDescent="0.25">
      <c r="A22" s="100" t="s">
        <v>326</v>
      </c>
      <c r="B22" s="139" t="s">
        <v>329</v>
      </c>
      <c r="C22" s="139" t="s">
        <v>0</v>
      </c>
      <c r="D22" s="133">
        <v>2015</v>
      </c>
      <c r="E22" s="140">
        <v>2020</v>
      </c>
      <c r="F22" s="64" t="s">
        <v>327</v>
      </c>
      <c r="G22" s="155" t="s">
        <v>328</v>
      </c>
      <c r="H22" s="156" t="s">
        <v>330</v>
      </c>
      <c r="I22" s="3"/>
    </row>
    <row r="23" spans="1:31" ht="120" customHeight="1" x14ac:dyDescent="0.25">
      <c r="A23" s="78" t="s">
        <v>331</v>
      </c>
      <c r="B23" s="115" t="s">
        <v>573</v>
      </c>
      <c r="C23" s="116" t="s">
        <v>97</v>
      </c>
      <c r="D23" s="135">
        <v>2014</v>
      </c>
      <c r="E23" s="145">
        <v>2020</v>
      </c>
      <c r="F23" s="22" t="s">
        <v>332</v>
      </c>
      <c r="G23" s="119" t="s">
        <v>328</v>
      </c>
      <c r="H23" s="36" t="s">
        <v>333</v>
      </c>
      <c r="I23" s="3"/>
    </row>
    <row r="24" spans="1:31" ht="150" customHeight="1" x14ac:dyDescent="0.25">
      <c r="A24" s="78" t="s">
        <v>334</v>
      </c>
      <c r="B24" s="63" t="s">
        <v>574</v>
      </c>
      <c r="C24" s="136" t="s">
        <v>97</v>
      </c>
      <c r="D24" s="101">
        <v>2014</v>
      </c>
      <c r="E24" s="145">
        <v>2020</v>
      </c>
      <c r="F24" s="22" t="s">
        <v>327</v>
      </c>
      <c r="G24" s="119" t="s">
        <v>328</v>
      </c>
      <c r="H24" s="36" t="s">
        <v>335</v>
      </c>
      <c r="I24" s="3"/>
    </row>
    <row r="25" spans="1:31" ht="85.15" customHeight="1" x14ac:dyDescent="0.25">
      <c r="A25" s="78" t="s">
        <v>336</v>
      </c>
      <c r="B25" s="115" t="s">
        <v>337</v>
      </c>
      <c r="C25" s="138" t="s">
        <v>97</v>
      </c>
      <c r="D25" s="135">
        <v>2014</v>
      </c>
      <c r="E25" s="145">
        <v>2020</v>
      </c>
      <c r="F25" s="22" t="s">
        <v>327</v>
      </c>
      <c r="G25" s="119" t="s">
        <v>328</v>
      </c>
      <c r="H25" s="36" t="s">
        <v>338</v>
      </c>
      <c r="I25" s="3"/>
    </row>
    <row r="26" spans="1:31" ht="21.6" customHeight="1" x14ac:dyDescent="0.25">
      <c r="A26" s="220" t="s">
        <v>81</v>
      </c>
      <c r="B26" s="221"/>
      <c r="C26" s="221"/>
      <c r="D26" s="221"/>
      <c r="E26" s="221"/>
      <c r="F26" s="221"/>
      <c r="G26" s="222"/>
      <c r="H26" s="115"/>
      <c r="I26" s="3"/>
    </row>
    <row r="27" spans="1:31" ht="90" customHeight="1" x14ac:dyDescent="0.25">
      <c r="A27" s="78" t="s">
        <v>339</v>
      </c>
      <c r="B27" s="22" t="s">
        <v>340</v>
      </c>
      <c r="C27" s="60" t="s">
        <v>97</v>
      </c>
      <c r="D27" s="135">
        <v>2015</v>
      </c>
      <c r="E27" s="135">
        <v>2020</v>
      </c>
      <c r="F27" s="115" t="s">
        <v>575</v>
      </c>
      <c r="G27" s="115" t="s">
        <v>341</v>
      </c>
      <c r="H27" s="36" t="s">
        <v>342</v>
      </c>
      <c r="I27" s="3"/>
    </row>
    <row r="28" spans="1:31" ht="78.75" customHeight="1" x14ac:dyDescent="0.25">
      <c r="A28" s="78" t="s">
        <v>343</v>
      </c>
      <c r="B28" s="22" t="s">
        <v>344</v>
      </c>
      <c r="C28" s="60" t="s">
        <v>97</v>
      </c>
      <c r="D28" s="135">
        <v>2015</v>
      </c>
      <c r="E28" s="135">
        <v>2020</v>
      </c>
      <c r="F28" s="115" t="s">
        <v>345</v>
      </c>
      <c r="G28" s="115" t="s">
        <v>346</v>
      </c>
      <c r="H28" s="36" t="s">
        <v>347</v>
      </c>
      <c r="I28" s="3"/>
    </row>
    <row r="29" spans="1:31" ht="16.5" customHeight="1" x14ac:dyDescent="0.25">
      <c r="A29" s="183" t="s">
        <v>61</v>
      </c>
      <c r="B29" s="205"/>
      <c r="C29" s="205"/>
      <c r="D29" s="205"/>
      <c r="E29" s="205"/>
      <c r="F29" s="205"/>
      <c r="G29" s="205"/>
      <c r="H29" s="206"/>
      <c r="I29" s="3"/>
    </row>
    <row r="30" spans="1:31" ht="69" customHeight="1" x14ac:dyDescent="0.25">
      <c r="A30" s="78" t="s">
        <v>348</v>
      </c>
      <c r="B30" s="33" t="s">
        <v>349</v>
      </c>
      <c r="C30" s="90" t="s">
        <v>7</v>
      </c>
      <c r="D30" s="76">
        <v>2014</v>
      </c>
      <c r="E30" s="146">
        <v>2015</v>
      </c>
      <c r="F30" s="78" t="s">
        <v>350</v>
      </c>
      <c r="G30" s="78" t="s">
        <v>351</v>
      </c>
      <c r="H30" s="36" t="s">
        <v>352</v>
      </c>
      <c r="I30" s="3"/>
    </row>
    <row r="31" spans="1:31" ht="174" customHeight="1" x14ac:dyDescent="0.25">
      <c r="A31" s="78" t="s">
        <v>353</v>
      </c>
      <c r="B31" s="60" t="s">
        <v>354</v>
      </c>
      <c r="C31" s="60" t="s">
        <v>97</v>
      </c>
      <c r="D31" s="135">
        <v>2015</v>
      </c>
      <c r="E31" s="135">
        <v>2020</v>
      </c>
      <c r="F31" s="115" t="s">
        <v>355</v>
      </c>
      <c r="G31" s="115" t="s">
        <v>356</v>
      </c>
      <c r="H31" s="36" t="s">
        <v>357</v>
      </c>
      <c r="I31" s="3"/>
    </row>
    <row r="32" spans="1:31" ht="108" customHeight="1" x14ac:dyDescent="0.25">
      <c r="A32" s="78" t="s">
        <v>358</v>
      </c>
      <c r="B32" s="60" t="s">
        <v>359</v>
      </c>
      <c r="C32" s="60" t="s">
        <v>97</v>
      </c>
      <c r="D32" s="135">
        <v>2015</v>
      </c>
      <c r="E32" s="135">
        <v>2020</v>
      </c>
      <c r="F32" s="115" t="s">
        <v>362</v>
      </c>
      <c r="G32" s="115" t="s">
        <v>360</v>
      </c>
      <c r="H32" s="36" t="s">
        <v>361</v>
      </c>
      <c r="I32" s="3"/>
    </row>
    <row r="33" spans="1:9" ht="108.75" customHeight="1" x14ac:dyDescent="0.25">
      <c r="A33" s="78" t="s">
        <v>127</v>
      </c>
      <c r="B33" s="22" t="s">
        <v>364</v>
      </c>
      <c r="C33" s="60" t="s">
        <v>97</v>
      </c>
      <c r="D33" s="135">
        <v>2015</v>
      </c>
      <c r="E33" s="135">
        <v>2020</v>
      </c>
      <c r="F33" s="115" t="s">
        <v>367</v>
      </c>
      <c r="G33" s="115" t="s">
        <v>365</v>
      </c>
      <c r="H33" s="36" t="s">
        <v>366</v>
      </c>
      <c r="I33" s="3"/>
    </row>
    <row r="34" spans="1:9" ht="164.25" customHeight="1" x14ac:dyDescent="0.25">
      <c r="A34" s="78" t="s">
        <v>363</v>
      </c>
      <c r="B34" s="22" t="s">
        <v>368</v>
      </c>
      <c r="C34" s="115" t="s">
        <v>0</v>
      </c>
      <c r="D34" s="135">
        <v>2015</v>
      </c>
      <c r="E34" s="135">
        <v>2020</v>
      </c>
      <c r="F34" s="115" t="s">
        <v>369</v>
      </c>
      <c r="G34" s="115" t="s">
        <v>370</v>
      </c>
      <c r="H34" s="36" t="s">
        <v>371</v>
      </c>
      <c r="I34" s="3"/>
    </row>
    <row r="35" spans="1:9" ht="165.75" customHeight="1" x14ac:dyDescent="0.25">
      <c r="A35" s="78" t="s">
        <v>372</v>
      </c>
      <c r="B35" s="22" t="s">
        <v>373</v>
      </c>
      <c r="C35" s="115" t="s">
        <v>0</v>
      </c>
      <c r="D35" s="135">
        <v>2015</v>
      </c>
      <c r="E35" s="135">
        <v>2020</v>
      </c>
      <c r="F35" s="115" t="s">
        <v>374</v>
      </c>
      <c r="G35" s="115" t="s">
        <v>375</v>
      </c>
      <c r="H35" s="36" t="s">
        <v>376</v>
      </c>
      <c r="I35" s="3"/>
    </row>
    <row r="36" spans="1:9" ht="69.75" customHeight="1" x14ac:dyDescent="0.25">
      <c r="A36" s="78" t="s">
        <v>377</v>
      </c>
      <c r="B36" s="22" t="s">
        <v>378</v>
      </c>
      <c r="C36" s="60" t="s">
        <v>97</v>
      </c>
      <c r="D36" s="135">
        <v>2015</v>
      </c>
      <c r="E36" s="135">
        <v>2020</v>
      </c>
      <c r="F36" s="115" t="s">
        <v>379</v>
      </c>
      <c r="G36" s="115" t="s">
        <v>380</v>
      </c>
      <c r="H36" s="36" t="s">
        <v>381</v>
      </c>
      <c r="I36" s="3"/>
    </row>
    <row r="37" spans="1:9" ht="142.15" customHeight="1" x14ac:dyDescent="0.25">
      <c r="A37" s="78" t="s">
        <v>382</v>
      </c>
      <c r="B37" s="147" t="s">
        <v>383</v>
      </c>
      <c r="C37" s="60" t="s">
        <v>97</v>
      </c>
      <c r="D37" s="135">
        <v>2015</v>
      </c>
      <c r="E37" s="135">
        <v>2020</v>
      </c>
      <c r="F37" s="115" t="s">
        <v>384</v>
      </c>
      <c r="G37" s="115" t="s">
        <v>385</v>
      </c>
      <c r="H37" s="36" t="s">
        <v>386</v>
      </c>
      <c r="I37" s="3"/>
    </row>
    <row r="38" spans="1:9" ht="23.45" customHeight="1" x14ac:dyDescent="0.25">
      <c r="A38" s="210" t="s">
        <v>259</v>
      </c>
      <c r="B38" s="211"/>
      <c r="C38" s="211"/>
      <c r="D38" s="211"/>
      <c r="E38" s="211"/>
      <c r="F38" s="211"/>
      <c r="G38" s="211"/>
      <c r="H38" s="212"/>
      <c r="I38" s="3"/>
    </row>
    <row r="39" spans="1:9" ht="25.9" customHeight="1" x14ac:dyDescent="0.25">
      <c r="A39" s="209" t="s">
        <v>260</v>
      </c>
      <c r="B39" s="205"/>
      <c r="C39" s="205"/>
      <c r="D39" s="205"/>
      <c r="E39" s="205"/>
      <c r="F39" s="205"/>
      <c r="G39" s="205"/>
      <c r="H39" s="206"/>
      <c r="I39" s="3"/>
    </row>
    <row r="40" spans="1:9" ht="24" customHeight="1" x14ac:dyDescent="0.25">
      <c r="A40" s="209" t="s">
        <v>44</v>
      </c>
      <c r="B40" s="205"/>
      <c r="C40" s="205"/>
      <c r="D40" s="205"/>
      <c r="E40" s="205"/>
      <c r="F40" s="205"/>
      <c r="G40" s="205"/>
      <c r="H40" s="206"/>
      <c r="I40" s="3"/>
    </row>
    <row r="41" spans="1:9" ht="244.9" customHeight="1" x14ac:dyDescent="0.25">
      <c r="A41" s="20" t="s">
        <v>387</v>
      </c>
      <c r="B41" s="115" t="s">
        <v>388</v>
      </c>
      <c r="C41" s="116" t="s">
        <v>97</v>
      </c>
      <c r="D41" s="76">
        <v>2014</v>
      </c>
      <c r="E41" s="76">
        <v>2020</v>
      </c>
      <c r="F41" s="33" t="s">
        <v>389</v>
      </c>
      <c r="G41" s="33" t="s">
        <v>390</v>
      </c>
      <c r="H41" s="54" t="s">
        <v>391</v>
      </c>
      <c r="I41" s="3"/>
    </row>
    <row r="42" spans="1:9" ht="174" customHeight="1" x14ac:dyDescent="0.25">
      <c r="A42" s="20" t="s">
        <v>394</v>
      </c>
      <c r="B42" s="36" t="s">
        <v>393</v>
      </c>
      <c r="C42" s="22" t="s">
        <v>97</v>
      </c>
      <c r="D42" s="135">
        <v>2014</v>
      </c>
      <c r="E42" s="135">
        <v>2020</v>
      </c>
      <c r="F42" s="22" t="s">
        <v>395</v>
      </c>
      <c r="G42" s="22" t="s">
        <v>396</v>
      </c>
      <c r="H42" s="36" t="s">
        <v>392</v>
      </c>
      <c r="I42" s="3"/>
    </row>
    <row r="43" spans="1:9" ht="342" customHeight="1" x14ac:dyDescent="0.25">
      <c r="A43" s="20" t="s">
        <v>397</v>
      </c>
      <c r="B43" s="31" t="s">
        <v>398</v>
      </c>
      <c r="C43" s="22" t="s">
        <v>97</v>
      </c>
      <c r="D43" s="135">
        <v>2014</v>
      </c>
      <c r="E43" s="135">
        <v>2020</v>
      </c>
      <c r="F43" s="22" t="s">
        <v>399</v>
      </c>
      <c r="G43" s="32" t="s">
        <v>401</v>
      </c>
      <c r="H43" s="36" t="s">
        <v>400</v>
      </c>
      <c r="I43" s="3"/>
    </row>
    <row r="44" spans="1:9" ht="122.45" customHeight="1" x14ac:dyDescent="0.25">
      <c r="A44" s="20" t="s">
        <v>402</v>
      </c>
      <c r="B44" s="83" t="s">
        <v>405</v>
      </c>
      <c r="C44" s="22" t="s">
        <v>97</v>
      </c>
      <c r="D44" s="135">
        <v>2014</v>
      </c>
      <c r="E44" s="135">
        <v>2020</v>
      </c>
      <c r="F44" s="22" t="s">
        <v>403</v>
      </c>
      <c r="G44" s="22" t="s">
        <v>404</v>
      </c>
      <c r="H44" s="36" t="s">
        <v>406</v>
      </c>
    </row>
    <row r="45" spans="1:9" s="3" customFormat="1" ht="22.9" customHeight="1" x14ac:dyDescent="0.2">
      <c r="A45" s="218" t="s">
        <v>218</v>
      </c>
      <c r="B45" s="218"/>
      <c r="C45" s="218"/>
      <c r="D45" s="218"/>
      <c r="E45" s="218"/>
      <c r="F45" s="218"/>
      <c r="G45" s="218"/>
      <c r="H45" s="219"/>
    </row>
    <row r="46" spans="1:9" ht="158.25" customHeight="1" x14ac:dyDescent="0.25">
      <c r="A46" s="20" t="s">
        <v>407</v>
      </c>
      <c r="B46" s="20" t="s">
        <v>408</v>
      </c>
      <c r="C46" s="115" t="s">
        <v>97</v>
      </c>
      <c r="D46" s="76"/>
      <c r="E46" s="76"/>
      <c r="F46" s="33" t="s">
        <v>576</v>
      </c>
      <c r="G46" s="22" t="s">
        <v>409</v>
      </c>
      <c r="H46" s="36" t="s">
        <v>410</v>
      </c>
    </row>
    <row r="47" spans="1:9" s="3" customFormat="1" ht="130.9" customHeight="1" x14ac:dyDescent="0.2">
      <c r="A47" s="20" t="s">
        <v>415</v>
      </c>
      <c r="B47" s="29" t="s">
        <v>416</v>
      </c>
      <c r="C47" s="22" t="s">
        <v>97</v>
      </c>
      <c r="D47" s="135">
        <v>2014</v>
      </c>
      <c r="E47" s="135">
        <v>2020</v>
      </c>
      <c r="F47" s="22" t="s">
        <v>417</v>
      </c>
      <c r="G47" s="22" t="s">
        <v>577</v>
      </c>
      <c r="H47" s="36" t="s">
        <v>411</v>
      </c>
    </row>
    <row r="48" spans="1:9" ht="146.25" customHeight="1" x14ac:dyDescent="0.25">
      <c r="A48" s="20" t="s">
        <v>418</v>
      </c>
      <c r="B48" s="115" t="s">
        <v>419</v>
      </c>
      <c r="C48" s="22" t="s">
        <v>97</v>
      </c>
      <c r="D48" s="135">
        <v>2014</v>
      </c>
      <c r="E48" s="135">
        <v>2020</v>
      </c>
      <c r="F48" s="22" t="s">
        <v>578</v>
      </c>
      <c r="G48" s="22" t="s">
        <v>420</v>
      </c>
      <c r="H48" s="36" t="s">
        <v>412</v>
      </c>
    </row>
    <row r="49" spans="1:14" ht="21.75" customHeight="1" x14ac:dyDescent="0.25">
      <c r="A49" s="215" t="s">
        <v>421</v>
      </c>
      <c r="B49" s="216"/>
      <c r="C49" s="216"/>
      <c r="D49" s="216"/>
      <c r="E49" s="216"/>
      <c r="F49" s="216"/>
      <c r="G49" s="216"/>
      <c r="H49" s="217"/>
    </row>
    <row r="50" spans="1:14" s="28" customFormat="1" ht="87" customHeight="1" x14ac:dyDescent="0.25">
      <c r="A50" s="20" t="s">
        <v>422</v>
      </c>
      <c r="B50" s="115" t="s">
        <v>423</v>
      </c>
      <c r="C50" s="22" t="s">
        <v>97</v>
      </c>
      <c r="D50" s="132">
        <v>2014</v>
      </c>
      <c r="E50" s="132">
        <v>2020</v>
      </c>
      <c r="F50" s="34" t="s">
        <v>424</v>
      </c>
      <c r="G50" s="34" t="s">
        <v>425</v>
      </c>
      <c r="H50" s="36" t="s">
        <v>413</v>
      </c>
    </row>
    <row r="51" spans="1:14" s="28" customFormat="1" ht="17.25" customHeight="1" x14ac:dyDescent="0.25">
      <c r="A51" s="216" t="s">
        <v>27</v>
      </c>
      <c r="B51" s="216"/>
      <c r="C51" s="216"/>
      <c r="D51" s="216"/>
      <c r="E51" s="216"/>
      <c r="F51" s="216"/>
      <c r="G51" s="216"/>
      <c r="H51" s="217"/>
    </row>
    <row r="52" spans="1:14" s="3" customFormat="1" ht="145.5" customHeight="1" x14ac:dyDescent="0.2">
      <c r="A52" s="20" t="s">
        <v>426</v>
      </c>
      <c r="B52" s="115" t="s">
        <v>427</v>
      </c>
      <c r="C52" s="22" t="s">
        <v>97</v>
      </c>
      <c r="D52" s="132">
        <v>2014</v>
      </c>
      <c r="E52" s="132">
        <v>2020</v>
      </c>
      <c r="F52" s="34" t="s">
        <v>428</v>
      </c>
      <c r="G52" s="34" t="s">
        <v>429</v>
      </c>
      <c r="H52" s="36" t="s">
        <v>414</v>
      </c>
    </row>
    <row r="53" spans="1:14" s="3" customFormat="1" ht="82.5" customHeight="1" x14ac:dyDescent="0.2">
      <c r="A53" s="20" t="s">
        <v>433</v>
      </c>
      <c r="B53" s="78" t="s">
        <v>432</v>
      </c>
      <c r="C53" s="22" t="s">
        <v>97</v>
      </c>
      <c r="D53" s="135">
        <v>2014</v>
      </c>
      <c r="E53" s="135">
        <v>2020</v>
      </c>
      <c r="F53" s="22" t="s">
        <v>431</v>
      </c>
      <c r="G53" s="33" t="s">
        <v>430</v>
      </c>
      <c r="H53" s="54" t="s">
        <v>437</v>
      </c>
    </row>
    <row r="54" spans="1:14" ht="17.45" customHeight="1" x14ac:dyDescent="0.25">
      <c r="A54" s="213" t="s">
        <v>231</v>
      </c>
      <c r="B54" s="211"/>
      <c r="C54" s="211"/>
      <c r="D54" s="211"/>
      <c r="E54" s="211"/>
      <c r="F54" s="211"/>
      <c r="G54" s="211"/>
      <c r="H54" s="214"/>
    </row>
    <row r="55" spans="1:14" ht="18" customHeight="1" x14ac:dyDescent="0.25">
      <c r="A55" s="173" t="s">
        <v>121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5"/>
    </row>
    <row r="56" spans="1:14" ht="16.899999999999999" customHeight="1" x14ac:dyDescent="0.25">
      <c r="A56" s="183" t="s">
        <v>25</v>
      </c>
      <c r="B56" s="205"/>
      <c r="C56" s="205"/>
      <c r="D56" s="205"/>
      <c r="E56" s="205"/>
      <c r="F56" s="205"/>
      <c r="G56" s="205"/>
      <c r="H56" s="206"/>
    </row>
    <row r="57" spans="1:14" ht="175.9" customHeight="1" x14ac:dyDescent="0.25">
      <c r="A57" s="115" t="s">
        <v>434</v>
      </c>
      <c r="B57" s="115" t="s">
        <v>435</v>
      </c>
      <c r="C57" s="22" t="s">
        <v>97</v>
      </c>
      <c r="D57" s="43">
        <v>2014</v>
      </c>
      <c r="E57" s="43">
        <v>2020</v>
      </c>
      <c r="F57" s="36" t="s">
        <v>438</v>
      </c>
      <c r="G57" s="36" t="s">
        <v>439</v>
      </c>
      <c r="H57" s="36" t="s">
        <v>436</v>
      </c>
    </row>
    <row r="58" spans="1:14" ht="92.45" customHeight="1" x14ac:dyDescent="0.25">
      <c r="A58" s="115" t="s">
        <v>440</v>
      </c>
      <c r="B58" s="115" t="s">
        <v>441</v>
      </c>
      <c r="C58" s="22" t="s">
        <v>97</v>
      </c>
      <c r="D58" s="43">
        <v>2014</v>
      </c>
      <c r="E58" s="43">
        <v>2020</v>
      </c>
      <c r="F58" s="36" t="s">
        <v>442</v>
      </c>
      <c r="G58" s="36" t="s">
        <v>443</v>
      </c>
      <c r="H58" s="36" t="s">
        <v>444</v>
      </c>
    </row>
    <row r="59" spans="1:14" ht="16.899999999999999" customHeight="1" x14ac:dyDescent="0.25">
      <c r="A59" s="183" t="s">
        <v>445</v>
      </c>
      <c r="B59" s="205"/>
      <c r="C59" s="205"/>
      <c r="D59" s="205"/>
      <c r="E59" s="205"/>
      <c r="F59" s="205"/>
      <c r="G59" s="205"/>
      <c r="H59" s="206"/>
    </row>
    <row r="60" spans="1:14" ht="241.5" customHeight="1" x14ac:dyDescent="0.25">
      <c r="A60" s="115" t="s">
        <v>446</v>
      </c>
      <c r="B60" s="36" t="s">
        <v>447</v>
      </c>
      <c r="C60" s="22" t="s">
        <v>97</v>
      </c>
      <c r="D60" s="43">
        <v>2014</v>
      </c>
      <c r="E60" s="43">
        <v>2020</v>
      </c>
      <c r="F60" s="36" t="s">
        <v>448</v>
      </c>
      <c r="G60" s="36" t="s">
        <v>449</v>
      </c>
      <c r="H60" s="36" t="s">
        <v>450</v>
      </c>
    </row>
    <row r="61" spans="1:14" ht="131.25" customHeight="1" x14ac:dyDescent="0.25">
      <c r="A61" s="115" t="s">
        <v>451</v>
      </c>
      <c r="B61" s="36" t="s">
        <v>452</v>
      </c>
      <c r="C61" s="22" t="s">
        <v>97</v>
      </c>
      <c r="D61" s="43">
        <v>2014</v>
      </c>
      <c r="E61" s="43">
        <v>2020</v>
      </c>
      <c r="F61" s="207" t="s">
        <v>453</v>
      </c>
      <c r="G61" s="207" t="s">
        <v>454</v>
      </c>
      <c r="H61" s="36" t="s">
        <v>455</v>
      </c>
    </row>
    <row r="62" spans="1:14" ht="83.45" customHeight="1" x14ac:dyDescent="0.25">
      <c r="A62" s="115" t="s">
        <v>456</v>
      </c>
      <c r="B62" s="36" t="s">
        <v>457</v>
      </c>
      <c r="C62" s="22" t="s">
        <v>97</v>
      </c>
      <c r="D62" s="43">
        <v>2014</v>
      </c>
      <c r="E62" s="43">
        <v>2020</v>
      </c>
      <c r="F62" s="208"/>
      <c r="G62" s="208"/>
      <c r="H62" s="36" t="s">
        <v>579</v>
      </c>
    </row>
    <row r="63" spans="1:14" ht="15" customHeight="1" x14ac:dyDescent="0.25">
      <c r="A63" s="183" t="s">
        <v>60</v>
      </c>
      <c r="B63" s="205"/>
      <c r="C63" s="205"/>
      <c r="D63" s="205"/>
      <c r="E63" s="205"/>
      <c r="F63" s="205"/>
      <c r="G63" s="205"/>
      <c r="H63" s="206"/>
    </row>
    <row r="64" spans="1:14" ht="159" customHeight="1" x14ac:dyDescent="0.25">
      <c r="A64" s="115" t="s">
        <v>459</v>
      </c>
      <c r="B64" s="36" t="s">
        <v>460</v>
      </c>
      <c r="C64" s="22" t="s">
        <v>97</v>
      </c>
      <c r="D64" s="43">
        <v>2014</v>
      </c>
      <c r="E64" s="43">
        <v>2020</v>
      </c>
      <c r="F64" s="36" t="s">
        <v>461</v>
      </c>
      <c r="G64" s="36" t="s">
        <v>462</v>
      </c>
      <c r="H64" s="36" t="s">
        <v>458</v>
      </c>
    </row>
    <row r="65" spans="1:8" ht="18" customHeight="1" x14ac:dyDescent="0.25">
      <c r="A65" s="183" t="s">
        <v>116</v>
      </c>
      <c r="B65" s="205"/>
      <c r="C65" s="205"/>
      <c r="D65" s="205"/>
      <c r="E65" s="205"/>
      <c r="F65" s="205"/>
      <c r="G65" s="205"/>
      <c r="H65" s="206"/>
    </row>
    <row r="66" spans="1:8" ht="175.15" customHeight="1" x14ac:dyDescent="0.25">
      <c r="A66" s="115" t="s">
        <v>463</v>
      </c>
      <c r="B66" s="36" t="s">
        <v>464</v>
      </c>
      <c r="C66" s="22" t="s">
        <v>97</v>
      </c>
      <c r="D66" s="43">
        <v>2014</v>
      </c>
      <c r="E66" s="43">
        <v>2020</v>
      </c>
      <c r="F66" s="30" t="s">
        <v>467</v>
      </c>
      <c r="G66" s="30" t="s">
        <v>465</v>
      </c>
      <c r="H66" s="36" t="s">
        <v>466</v>
      </c>
    </row>
    <row r="67" spans="1:8" ht="138" customHeight="1" x14ac:dyDescent="0.25">
      <c r="A67" s="115" t="s">
        <v>468</v>
      </c>
      <c r="B67" s="36" t="s">
        <v>469</v>
      </c>
      <c r="C67" s="22" t="s">
        <v>97</v>
      </c>
      <c r="D67" s="43">
        <v>2014</v>
      </c>
      <c r="E67" s="43">
        <v>2020</v>
      </c>
      <c r="F67" s="30" t="s">
        <v>470</v>
      </c>
      <c r="G67" s="30" t="s">
        <v>471</v>
      </c>
      <c r="H67" s="36" t="s">
        <v>472</v>
      </c>
    </row>
    <row r="68" spans="1:8" ht="111.75" customHeight="1" x14ac:dyDescent="0.25">
      <c r="A68" s="72"/>
      <c r="B68" s="73"/>
      <c r="C68" s="74"/>
      <c r="D68" s="74"/>
      <c r="E68" s="74"/>
      <c r="F68" s="74"/>
      <c r="G68" s="74"/>
    </row>
    <row r="69" spans="1:8" ht="111.75" customHeight="1" x14ac:dyDescent="0.25">
      <c r="A69" s="72"/>
      <c r="B69" s="73"/>
      <c r="C69" s="74"/>
      <c r="D69" s="74"/>
      <c r="E69" s="74"/>
      <c r="F69" s="74"/>
      <c r="G69" s="74"/>
      <c r="H69" s="75"/>
    </row>
    <row r="70" spans="1:8" ht="111.75" customHeight="1" x14ac:dyDescent="0.25">
      <c r="A70" s="72"/>
      <c r="B70" s="73"/>
      <c r="C70" s="74"/>
      <c r="D70" s="74"/>
      <c r="E70" s="74"/>
      <c r="F70" s="74"/>
      <c r="G70" s="74"/>
      <c r="H70" s="75"/>
    </row>
  </sheetData>
  <mergeCells count="33">
    <mergeCell ref="G1:H1"/>
    <mergeCell ref="A7:I7"/>
    <mergeCell ref="A8:N8"/>
    <mergeCell ref="A9:H9"/>
    <mergeCell ref="A16:H16"/>
    <mergeCell ref="A2:H2"/>
    <mergeCell ref="A4:A5"/>
    <mergeCell ref="B4:B5"/>
    <mergeCell ref="C4:C5"/>
    <mergeCell ref="D4:E4"/>
    <mergeCell ref="F4:F5"/>
    <mergeCell ref="G4:G5"/>
    <mergeCell ref="H4:H5"/>
    <mergeCell ref="A26:G26"/>
    <mergeCell ref="A18:H18"/>
    <mergeCell ref="A19:N19"/>
    <mergeCell ref="A20:N20"/>
    <mergeCell ref="A21:H21"/>
    <mergeCell ref="A63:H63"/>
    <mergeCell ref="A65:H65"/>
    <mergeCell ref="F61:F62"/>
    <mergeCell ref="G61:G62"/>
    <mergeCell ref="A29:H29"/>
    <mergeCell ref="A39:H39"/>
    <mergeCell ref="A38:H38"/>
    <mergeCell ref="A54:H54"/>
    <mergeCell ref="A59:H59"/>
    <mergeCell ref="A40:H40"/>
    <mergeCell ref="A49:H49"/>
    <mergeCell ref="A51:H51"/>
    <mergeCell ref="A55:N55"/>
    <mergeCell ref="A56:H56"/>
    <mergeCell ref="A45:H45"/>
  </mergeCells>
  <printOptions horizontalCentered="1"/>
  <pageMargins left="3.937007874015748E-2" right="3.937007874015748E-2" top="0.19685039370078741" bottom="0.15748031496062992" header="0.11811023622047245" footer="0"/>
  <pageSetup paperSize="9" scale="75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33"/>
  <sheetViews>
    <sheetView topLeftCell="A3" zoomScaleNormal="100" zoomScaleSheetLayoutView="100" workbookViewId="0">
      <selection activeCell="C3" sqref="C3:E3"/>
    </sheetView>
  </sheetViews>
  <sheetFormatPr defaultRowHeight="15" x14ac:dyDescent="0.25"/>
  <cols>
    <col min="1" max="1" width="8.7109375" customWidth="1"/>
    <col min="2" max="2" width="44.5703125" customWidth="1"/>
    <col min="3" max="3" width="47.42578125" customWidth="1"/>
    <col min="4" max="4" width="25.28515625" customWidth="1"/>
    <col min="5" max="5" width="20.140625" customWidth="1"/>
  </cols>
  <sheetData>
    <row r="1" spans="1:17" hidden="1" x14ac:dyDescent="0.25"/>
    <row r="2" spans="1:17" hidden="1" x14ac:dyDescent="0.25"/>
    <row r="3" spans="1:17" ht="30.75" customHeight="1" x14ac:dyDescent="0.25">
      <c r="C3" s="236" t="s">
        <v>473</v>
      </c>
      <c r="D3" s="236"/>
      <c r="E3" s="236"/>
    </row>
    <row r="4" spans="1:17" ht="15" customHeight="1" x14ac:dyDescent="0.25">
      <c r="A4" s="240" t="s">
        <v>111</v>
      </c>
      <c r="B4" s="241"/>
      <c r="C4" s="241"/>
      <c r="D4" s="241"/>
      <c r="E4" s="241"/>
    </row>
    <row r="5" spans="1:17" ht="15.75" x14ac:dyDescent="0.25">
      <c r="A5" s="12"/>
    </row>
    <row r="6" spans="1:17" ht="54" customHeight="1" x14ac:dyDescent="0.25">
      <c r="A6" s="164" t="s">
        <v>107</v>
      </c>
      <c r="B6" s="164" t="s">
        <v>112</v>
      </c>
      <c r="C6" s="164" t="s">
        <v>113</v>
      </c>
      <c r="D6" s="164" t="s">
        <v>114</v>
      </c>
      <c r="E6" s="164" t="s">
        <v>115</v>
      </c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64">
        <v>1</v>
      </c>
      <c r="B7" s="164">
        <v>2</v>
      </c>
      <c r="C7" s="164">
        <v>3</v>
      </c>
      <c r="D7" s="164">
        <v>4</v>
      </c>
      <c r="E7" s="164">
        <v>5</v>
      </c>
      <c r="I7" s="4"/>
      <c r="J7" s="4"/>
      <c r="K7" s="4"/>
      <c r="L7" s="4"/>
      <c r="M7" s="4"/>
      <c r="N7" s="4"/>
      <c r="O7" s="4"/>
      <c r="P7" s="4"/>
      <c r="Q7" s="4"/>
    </row>
    <row r="8" spans="1:17" ht="24" customHeight="1" x14ac:dyDescent="0.25">
      <c r="A8" s="237" t="s">
        <v>264</v>
      </c>
      <c r="B8" s="242"/>
      <c r="C8" s="242"/>
      <c r="D8" s="242"/>
      <c r="E8" s="243"/>
      <c r="I8" s="4"/>
      <c r="J8" s="4"/>
      <c r="K8" s="4"/>
      <c r="L8" s="4"/>
      <c r="M8" s="4"/>
      <c r="N8" s="4"/>
      <c r="O8" s="4"/>
      <c r="P8" s="4"/>
      <c r="Q8" s="4"/>
    </row>
    <row r="9" spans="1:17" ht="45.75" customHeight="1" x14ac:dyDescent="0.25">
      <c r="A9" s="13" t="s">
        <v>76</v>
      </c>
      <c r="B9" s="20" t="s">
        <v>474</v>
      </c>
      <c r="C9" s="142" t="s">
        <v>475</v>
      </c>
      <c r="D9" s="109" t="s">
        <v>97</v>
      </c>
      <c r="E9" s="19" t="s">
        <v>37</v>
      </c>
      <c r="I9" s="4"/>
      <c r="J9" s="4"/>
      <c r="K9" s="4"/>
      <c r="L9" s="4"/>
      <c r="M9" s="4"/>
      <c r="N9" s="4"/>
      <c r="O9" s="4"/>
      <c r="P9" s="4"/>
      <c r="Q9" s="4"/>
    </row>
    <row r="10" spans="1:17" ht="44.25" customHeight="1" x14ac:dyDescent="0.25">
      <c r="A10" s="43" t="s">
        <v>28</v>
      </c>
      <c r="B10" s="20" t="s">
        <v>232</v>
      </c>
      <c r="C10" s="142" t="s">
        <v>476</v>
      </c>
      <c r="D10" s="109" t="s">
        <v>97</v>
      </c>
      <c r="E10" s="43" t="s">
        <v>36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54" customHeight="1" x14ac:dyDescent="0.25">
      <c r="A11" s="43" t="s">
        <v>29</v>
      </c>
      <c r="B11" s="110" t="s">
        <v>233</v>
      </c>
      <c r="C11" s="144" t="s">
        <v>477</v>
      </c>
      <c r="D11" s="109" t="s">
        <v>97</v>
      </c>
      <c r="E11" s="43" t="s">
        <v>36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51" customHeight="1" x14ac:dyDescent="0.25">
      <c r="A12" s="43" t="s">
        <v>30</v>
      </c>
      <c r="B12" s="109" t="s">
        <v>233</v>
      </c>
      <c r="C12" s="109" t="s">
        <v>478</v>
      </c>
      <c r="D12" s="109" t="s">
        <v>97</v>
      </c>
      <c r="E12" s="43" t="s">
        <v>37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55.5" customHeight="1" x14ac:dyDescent="0.25">
      <c r="A13" s="43" t="s">
        <v>2</v>
      </c>
      <c r="B13" s="109" t="s">
        <v>234</v>
      </c>
      <c r="C13" s="143" t="s">
        <v>479</v>
      </c>
      <c r="D13" s="109" t="s">
        <v>97</v>
      </c>
      <c r="E13" s="43" t="s">
        <v>36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67.5" customHeight="1" x14ac:dyDescent="0.25">
      <c r="A14" s="43" t="s">
        <v>122</v>
      </c>
      <c r="B14" s="109" t="s">
        <v>234</v>
      </c>
      <c r="C14" s="143" t="s">
        <v>480</v>
      </c>
      <c r="D14" s="109" t="s">
        <v>97</v>
      </c>
      <c r="E14" s="43" t="s">
        <v>36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65.25" customHeight="1" x14ac:dyDescent="0.25">
      <c r="A15" s="43" t="s">
        <v>123</v>
      </c>
      <c r="B15" s="109" t="s">
        <v>233</v>
      </c>
      <c r="C15" s="142" t="s">
        <v>481</v>
      </c>
      <c r="D15" s="109" t="s">
        <v>97</v>
      </c>
      <c r="E15" s="43" t="s">
        <v>36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s="111" customFormat="1" ht="24" customHeight="1" x14ac:dyDescent="0.25">
      <c r="A16" s="244" t="s">
        <v>266</v>
      </c>
      <c r="B16" s="245"/>
      <c r="C16" s="245"/>
      <c r="D16" s="245"/>
      <c r="E16" s="246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111" customFormat="1" ht="75.75" customHeight="1" x14ac:dyDescent="0.25">
      <c r="A17" s="113" t="s">
        <v>139</v>
      </c>
      <c r="B17" s="114" t="s">
        <v>234</v>
      </c>
      <c r="C17" s="114" t="s">
        <v>482</v>
      </c>
      <c r="D17" s="114" t="s">
        <v>97</v>
      </c>
      <c r="E17" s="113" t="s">
        <v>37</v>
      </c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ht="21.75" customHeight="1" x14ac:dyDescent="0.25">
      <c r="A18" s="237" t="s">
        <v>259</v>
      </c>
      <c r="B18" s="238"/>
      <c r="C18" s="238"/>
      <c r="D18" s="238"/>
      <c r="E18" s="239"/>
      <c r="I18" s="4"/>
      <c r="J18" s="4"/>
      <c r="K18" s="4"/>
      <c r="L18" s="4"/>
      <c r="M18" s="4"/>
      <c r="N18" s="4"/>
      <c r="O18" s="4"/>
      <c r="P18" s="4"/>
      <c r="Q18" s="4"/>
    </row>
    <row r="19" spans="1:17" ht="125.25" customHeight="1" x14ac:dyDescent="0.25">
      <c r="A19" s="91" t="s">
        <v>140</v>
      </c>
      <c r="B19" s="92" t="s">
        <v>234</v>
      </c>
      <c r="C19" s="92" t="s">
        <v>483</v>
      </c>
      <c r="D19" s="92" t="s">
        <v>97</v>
      </c>
      <c r="E19" s="91" t="s">
        <v>243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47" customHeight="1" x14ac:dyDescent="0.25">
      <c r="A20" s="91" t="s">
        <v>141</v>
      </c>
      <c r="B20" s="92" t="s">
        <v>233</v>
      </c>
      <c r="C20" s="92" t="s">
        <v>484</v>
      </c>
      <c r="D20" s="92" t="s">
        <v>97</v>
      </c>
      <c r="E20" s="91" t="s">
        <v>243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96.75" customHeight="1" x14ac:dyDescent="0.25">
      <c r="A21" s="91" t="s">
        <v>145</v>
      </c>
      <c r="B21" s="92" t="s">
        <v>235</v>
      </c>
      <c r="C21" s="92" t="s">
        <v>485</v>
      </c>
      <c r="D21" s="92" t="s">
        <v>97</v>
      </c>
      <c r="E21" s="91" t="s">
        <v>243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29.75" customHeight="1" x14ac:dyDescent="0.25">
      <c r="A22" s="91" t="s">
        <v>146</v>
      </c>
      <c r="B22" s="92" t="s">
        <v>235</v>
      </c>
      <c r="C22" s="92" t="s">
        <v>486</v>
      </c>
      <c r="D22" s="92" t="s">
        <v>97</v>
      </c>
      <c r="E22" s="91" t="s">
        <v>243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92.25" customHeight="1" x14ac:dyDescent="0.25">
      <c r="A23" s="91" t="s">
        <v>147</v>
      </c>
      <c r="B23" s="92" t="s">
        <v>233</v>
      </c>
      <c r="C23" s="92" t="s">
        <v>487</v>
      </c>
      <c r="D23" s="92" t="s">
        <v>97</v>
      </c>
      <c r="E23" s="91" t="s">
        <v>240</v>
      </c>
    </row>
    <row r="24" spans="1:17" ht="241.5" customHeight="1" x14ac:dyDescent="0.25">
      <c r="A24" s="43" t="s">
        <v>148</v>
      </c>
      <c r="B24" s="20" t="s">
        <v>236</v>
      </c>
      <c r="C24" s="52" t="s">
        <v>488</v>
      </c>
      <c r="D24" s="46" t="s">
        <v>97</v>
      </c>
      <c r="E24" s="43" t="s">
        <v>243</v>
      </c>
    </row>
    <row r="25" spans="1:17" ht="81.75" customHeight="1" x14ac:dyDescent="0.25">
      <c r="A25" s="43" t="s">
        <v>150</v>
      </c>
      <c r="B25" s="46" t="s">
        <v>237</v>
      </c>
      <c r="C25" s="165" t="s">
        <v>489</v>
      </c>
      <c r="D25" s="46" t="s">
        <v>97</v>
      </c>
      <c r="E25" s="43" t="s">
        <v>240</v>
      </c>
    </row>
    <row r="26" spans="1:17" ht="21" customHeight="1" x14ac:dyDescent="0.25">
      <c r="A26" s="237" t="s">
        <v>272</v>
      </c>
      <c r="B26" s="238"/>
      <c r="C26" s="238"/>
      <c r="D26" s="238"/>
      <c r="E26" s="239"/>
    </row>
    <row r="27" spans="1:17" ht="15" hidden="1" customHeight="1" x14ac:dyDescent="0.3">
      <c r="A27" s="43" t="s">
        <v>77</v>
      </c>
      <c r="B27" s="46" t="s">
        <v>78</v>
      </c>
      <c r="C27" s="46" t="s">
        <v>79</v>
      </c>
      <c r="D27" s="46" t="s">
        <v>97</v>
      </c>
      <c r="E27" s="43" t="s">
        <v>80</v>
      </c>
    </row>
    <row r="28" spans="1:17" s="35" customFormat="1" ht="50.25" customHeight="1" x14ac:dyDescent="0.25">
      <c r="A28" s="43" t="s">
        <v>151</v>
      </c>
      <c r="B28" s="46" t="s">
        <v>490</v>
      </c>
      <c r="C28" s="142" t="s">
        <v>491</v>
      </c>
      <c r="D28" s="46" t="s">
        <v>97</v>
      </c>
      <c r="E28" s="43" t="s">
        <v>242</v>
      </c>
    </row>
    <row r="29" spans="1:17" s="35" customFormat="1" ht="54.75" customHeight="1" x14ac:dyDescent="0.25">
      <c r="A29" s="43" t="s">
        <v>152</v>
      </c>
      <c r="B29" s="46" t="s">
        <v>233</v>
      </c>
      <c r="C29" s="142" t="s">
        <v>492</v>
      </c>
      <c r="D29" s="46" t="s">
        <v>97</v>
      </c>
      <c r="E29" s="43" t="s">
        <v>39</v>
      </c>
    </row>
    <row r="30" spans="1:17" s="35" customFormat="1" ht="57" customHeight="1" x14ac:dyDescent="0.25">
      <c r="A30" s="43" t="s">
        <v>153</v>
      </c>
      <c r="B30" s="46" t="s">
        <v>238</v>
      </c>
      <c r="C30" s="46" t="s">
        <v>493</v>
      </c>
      <c r="D30" s="46" t="s">
        <v>97</v>
      </c>
      <c r="E30" s="43" t="s">
        <v>240</v>
      </c>
    </row>
    <row r="31" spans="1:17" s="35" customFormat="1" ht="120.75" customHeight="1" x14ac:dyDescent="0.25">
      <c r="A31" s="43" t="s">
        <v>154</v>
      </c>
      <c r="B31" s="46" t="s">
        <v>85</v>
      </c>
      <c r="C31" s="142" t="s">
        <v>494</v>
      </c>
      <c r="D31" s="46" t="s">
        <v>97</v>
      </c>
      <c r="E31" s="46" t="s">
        <v>241</v>
      </c>
    </row>
    <row r="32" spans="1:17" s="35" customFormat="1" ht="65.25" customHeight="1" x14ac:dyDescent="0.25">
      <c r="A32" s="43" t="s">
        <v>155</v>
      </c>
      <c r="B32" s="46" t="s">
        <v>239</v>
      </c>
      <c r="C32" s="142" t="s">
        <v>495</v>
      </c>
      <c r="D32" s="46" t="s">
        <v>97</v>
      </c>
      <c r="E32" s="43" t="s">
        <v>240</v>
      </c>
    </row>
    <row r="33" spans="1:5" ht="67.5" customHeight="1" x14ac:dyDescent="0.25">
      <c r="A33" s="43" t="s">
        <v>77</v>
      </c>
      <c r="B33" s="46" t="s">
        <v>239</v>
      </c>
      <c r="C33" s="142" t="s">
        <v>496</v>
      </c>
      <c r="D33" s="46" t="s">
        <v>97</v>
      </c>
      <c r="E33" s="43" t="s">
        <v>240</v>
      </c>
    </row>
  </sheetData>
  <mergeCells count="6">
    <mergeCell ref="C3:E3"/>
    <mergeCell ref="A26:E26"/>
    <mergeCell ref="A4:E4"/>
    <mergeCell ref="A8:E8"/>
    <mergeCell ref="A16:E16"/>
    <mergeCell ref="A18:E18"/>
  </mergeCells>
  <phoneticPr fontId="12" type="noConversion"/>
  <pageMargins left="0.70866141732283472" right="0.35433070866141736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C67"/>
  <sheetViews>
    <sheetView topLeftCell="A52" zoomScale="90" zoomScaleNormal="90" zoomScaleSheetLayoutView="90" workbookViewId="0">
      <selection activeCell="B58" sqref="B58"/>
    </sheetView>
  </sheetViews>
  <sheetFormatPr defaultRowHeight="15" x14ac:dyDescent="0.25"/>
  <cols>
    <col min="1" max="1" width="15.85546875" style="158" customWidth="1"/>
    <col min="2" max="2" width="40.7109375" style="158" customWidth="1"/>
    <col min="3" max="3" width="15.42578125" style="158" customWidth="1"/>
    <col min="4" max="4" width="6.140625" style="158" customWidth="1"/>
    <col min="5" max="5" width="5.85546875" style="159" customWidth="1"/>
    <col min="6" max="6" width="5.28515625" style="158" customWidth="1"/>
    <col min="7" max="7" width="5.140625" style="158" customWidth="1"/>
    <col min="8" max="12" width="10.28515625" style="158" bestFit="1" customWidth="1"/>
    <col min="13" max="13" width="10.28515625" style="158" customWidth="1"/>
    <col min="14" max="14" width="12.140625" style="158" customWidth="1"/>
    <col min="15" max="15" width="0" style="158" hidden="1" customWidth="1"/>
    <col min="16" max="16" width="12.42578125" style="158" hidden="1" customWidth="1"/>
    <col min="17" max="17" width="10.5703125" style="158" hidden="1" customWidth="1"/>
    <col min="18" max="18" width="0" style="158" hidden="1" customWidth="1"/>
    <col min="19" max="19" width="28.7109375" style="158" hidden="1" customWidth="1"/>
    <col min="20" max="20" width="9.42578125" style="158" hidden="1" customWidth="1"/>
    <col min="21" max="21" width="19.85546875" style="158" hidden="1" customWidth="1"/>
    <col min="22" max="22" width="0" style="158" hidden="1" customWidth="1"/>
    <col min="23" max="23" width="12.5703125" style="158" hidden="1" customWidth="1"/>
    <col min="24" max="24" width="10" style="158" hidden="1" customWidth="1"/>
    <col min="25" max="25" width="0" style="158" hidden="1" customWidth="1"/>
    <col min="26" max="26" width="9.42578125" style="158" hidden="1" customWidth="1"/>
    <col min="27" max="27" width="0" style="158" hidden="1" customWidth="1"/>
    <col min="28" max="28" width="10.5703125" style="158" hidden="1" customWidth="1"/>
    <col min="29" max="34" width="0" style="158" hidden="1" customWidth="1"/>
    <col min="35" max="16384" width="9.140625" style="158"/>
  </cols>
  <sheetData>
    <row r="1" spans="1:29" ht="18.75" x14ac:dyDescent="0.3">
      <c r="I1" s="250" t="s">
        <v>497</v>
      </c>
      <c r="J1" s="250"/>
      <c r="K1" s="250"/>
      <c r="L1" s="250"/>
      <c r="M1" s="250"/>
      <c r="N1" s="250"/>
    </row>
    <row r="2" spans="1:29" ht="15.75" customHeight="1" x14ac:dyDescent="0.25">
      <c r="A2" s="251" t="s">
        <v>498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29" x14ac:dyDescent="0.25">
      <c r="A3" s="44"/>
      <c r="B3" s="3"/>
      <c r="C3" s="3"/>
      <c r="D3" s="3"/>
      <c r="E3" s="160"/>
      <c r="F3" s="3"/>
      <c r="G3" s="3"/>
      <c r="H3" s="3"/>
      <c r="I3" s="3"/>
      <c r="J3" s="3"/>
      <c r="K3" s="3"/>
      <c r="L3" s="3"/>
      <c r="M3" s="3"/>
      <c r="N3" s="3"/>
    </row>
    <row r="4" spans="1:29" ht="15" customHeight="1" x14ac:dyDescent="0.25">
      <c r="A4" s="169" t="s">
        <v>86</v>
      </c>
      <c r="B4" s="259" t="s">
        <v>87</v>
      </c>
      <c r="C4" s="169" t="s">
        <v>91</v>
      </c>
      <c r="D4" s="252" t="s">
        <v>93</v>
      </c>
      <c r="E4" s="253"/>
      <c r="F4" s="253"/>
      <c r="G4" s="254"/>
      <c r="H4" s="252" t="s">
        <v>95</v>
      </c>
      <c r="I4" s="253"/>
      <c r="J4" s="253"/>
      <c r="K4" s="253"/>
      <c r="L4" s="253"/>
      <c r="M4" s="253"/>
      <c r="N4" s="254"/>
    </row>
    <row r="5" spans="1:29" x14ac:dyDescent="0.25">
      <c r="A5" s="258"/>
      <c r="B5" s="260"/>
      <c r="C5" s="258"/>
      <c r="D5" s="255"/>
      <c r="E5" s="256"/>
      <c r="F5" s="256"/>
      <c r="G5" s="257"/>
      <c r="H5" s="255"/>
      <c r="I5" s="256"/>
      <c r="J5" s="256"/>
      <c r="K5" s="256"/>
      <c r="L5" s="256"/>
      <c r="M5" s="256"/>
      <c r="N5" s="257"/>
    </row>
    <row r="6" spans="1:29" ht="50.45" customHeight="1" x14ac:dyDescent="0.25">
      <c r="A6" s="170"/>
      <c r="B6" s="261"/>
      <c r="C6" s="170"/>
      <c r="D6" s="135" t="s">
        <v>88</v>
      </c>
      <c r="E6" s="45" t="s">
        <v>92</v>
      </c>
      <c r="F6" s="135" t="s">
        <v>89</v>
      </c>
      <c r="G6" s="135" t="s">
        <v>90</v>
      </c>
      <c r="H6" s="135">
        <v>2014</v>
      </c>
      <c r="I6" s="135">
        <v>2015</v>
      </c>
      <c r="J6" s="135">
        <v>2016</v>
      </c>
      <c r="K6" s="135">
        <v>2017</v>
      </c>
      <c r="L6" s="135">
        <v>2018</v>
      </c>
      <c r="M6" s="135">
        <v>2019</v>
      </c>
      <c r="N6" s="135">
        <v>2020</v>
      </c>
      <c r="P6" s="158" t="s">
        <v>96</v>
      </c>
    </row>
    <row r="7" spans="1:29" x14ac:dyDescent="0.25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</row>
    <row r="8" spans="1:29" ht="67.5" customHeight="1" x14ac:dyDescent="0.25">
      <c r="A8" s="65" t="s">
        <v>82</v>
      </c>
      <c r="B8" s="65" t="s">
        <v>219</v>
      </c>
      <c r="C8" s="136" t="s">
        <v>97</v>
      </c>
      <c r="D8" s="166">
        <v>804</v>
      </c>
      <c r="E8" s="51"/>
      <c r="F8" s="50"/>
      <c r="G8" s="50"/>
      <c r="H8" s="88">
        <f t="shared" ref="H8:N8" si="0">SUM(H9,H19,H20,H38,H53)</f>
        <v>201957.5</v>
      </c>
      <c r="I8" s="88">
        <f t="shared" si="0"/>
        <v>196774.7</v>
      </c>
      <c r="J8" s="88">
        <f t="shared" si="0"/>
        <v>190621.7</v>
      </c>
      <c r="K8" s="88">
        <f t="shared" si="0"/>
        <v>135207.6</v>
      </c>
      <c r="L8" s="88">
        <f t="shared" si="0"/>
        <v>165378.20000000001</v>
      </c>
      <c r="M8" s="88">
        <f t="shared" si="0"/>
        <v>252979.20000000001</v>
      </c>
      <c r="N8" s="88">
        <f t="shared" si="0"/>
        <v>182341.6</v>
      </c>
      <c r="W8" s="162">
        <f>SUM(H8:V8)</f>
        <v>1325260.5</v>
      </c>
      <c r="X8" s="162"/>
    </row>
    <row r="9" spans="1:29" ht="63.75" x14ac:dyDescent="0.25">
      <c r="A9" s="65" t="s">
        <v>98</v>
      </c>
      <c r="B9" s="66" t="s">
        <v>99</v>
      </c>
      <c r="C9" s="137" t="s">
        <v>97</v>
      </c>
      <c r="D9" s="166">
        <v>804</v>
      </c>
      <c r="E9" s="51"/>
      <c r="F9" s="50"/>
      <c r="G9" s="69"/>
      <c r="H9" s="81">
        <f>SUM(H10:H18)</f>
        <v>43090</v>
      </c>
      <c r="I9" s="81">
        <f t="shared" ref="I9:N9" si="1">SUM(I10:I18)</f>
        <v>45700</v>
      </c>
      <c r="J9" s="81">
        <f t="shared" si="1"/>
        <v>39900</v>
      </c>
      <c r="K9" s="81">
        <f t="shared" si="1"/>
        <v>75130</v>
      </c>
      <c r="L9" s="81">
        <f t="shared" si="1"/>
        <v>100370</v>
      </c>
      <c r="M9" s="81">
        <f t="shared" si="1"/>
        <v>187730</v>
      </c>
      <c r="N9" s="81">
        <f t="shared" si="1"/>
        <v>116840</v>
      </c>
      <c r="W9" s="162">
        <f>SUM(H9:V9)</f>
        <v>608760</v>
      </c>
    </row>
    <row r="10" spans="1:29" ht="57" customHeight="1" x14ac:dyDescent="0.25">
      <c r="A10" s="65" t="s">
        <v>499</v>
      </c>
      <c r="B10" s="220" t="s">
        <v>500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2"/>
      <c r="W10" s="162"/>
    </row>
    <row r="11" spans="1:29" ht="75" customHeight="1" x14ac:dyDescent="0.25">
      <c r="A11" s="100" t="s">
        <v>501</v>
      </c>
      <c r="B11" s="139" t="s">
        <v>292</v>
      </c>
      <c r="C11" s="139" t="s">
        <v>97</v>
      </c>
      <c r="D11" s="166">
        <v>804</v>
      </c>
      <c r="E11" s="166" t="s">
        <v>13</v>
      </c>
      <c r="F11" s="166" t="s">
        <v>20</v>
      </c>
      <c r="G11" s="166" t="s">
        <v>21</v>
      </c>
      <c r="H11" s="68">
        <v>5200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W11" s="162">
        <f t="shared" ref="W11:AC11" si="2">SUM(H11:H16)</f>
        <v>43090</v>
      </c>
      <c r="X11" s="162">
        <f t="shared" si="2"/>
        <v>45700</v>
      </c>
      <c r="Y11" s="162">
        <f t="shared" si="2"/>
        <v>39900</v>
      </c>
      <c r="Z11" s="162">
        <f t="shared" si="2"/>
        <v>75130</v>
      </c>
      <c r="AA11" s="162">
        <f t="shared" si="2"/>
        <v>100370</v>
      </c>
      <c r="AB11" s="162">
        <f t="shared" si="2"/>
        <v>187730</v>
      </c>
      <c r="AC11" s="162">
        <f t="shared" si="2"/>
        <v>116840</v>
      </c>
    </row>
    <row r="12" spans="1:29" ht="97.5" customHeight="1" x14ac:dyDescent="0.25">
      <c r="A12" s="78" t="s">
        <v>502</v>
      </c>
      <c r="B12" s="136" t="s">
        <v>291</v>
      </c>
      <c r="C12" s="136" t="s">
        <v>97</v>
      </c>
      <c r="D12" s="166">
        <v>804</v>
      </c>
      <c r="E12" s="166" t="s">
        <v>13</v>
      </c>
      <c r="F12" s="166" t="s">
        <v>20</v>
      </c>
      <c r="G12" s="166" t="s">
        <v>21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W12" s="162"/>
    </row>
    <row r="13" spans="1:29" ht="77.25" customHeight="1" x14ac:dyDescent="0.25">
      <c r="A13" s="78" t="s">
        <v>503</v>
      </c>
      <c r="B13" s="136" t="s">
        <v>301</v>
      </c>
      <c r="C13" s="136" t="s">
        <v>97</v>
      </c>
      <c r="D13" s="166">
        <v>804</v>
      </c>
      <c r="E13" s="166" t="s">
        <v>13</v>
      </c>
      <c r="F13" s="166" t="s">
        <v>14</v>
      </c>
      <c r="G13" s="166" t="s">
        <v>15</v>
      </c>
      <c r="H13" s="68">
        <v>7000</v>
      </c>
      <c r="I13" s="68">
        <v>3200</v>
      </c>
      <c r="J13" s="68">
        <v>3200</v>
      </c>
      <c r="K13" s="68">
        <v>3200</v>
      </c>
      <c r="L13" s="68">
        <v>3200</v>
      </c>
      <c r="M13" s="68">
        <v>3200</v>
      </c>
      <c r="N13" s="68">
        <v>3200</v>
      </c>
      <c r="W13" s="162">
        <f>SUM(H13:V13)</f>
        <v>26200</v>
      </c>
    </row>
    <row r="14" spans="1:29" ht="63.75" x14ac:dyDescent="0.25">
      <c r="A14" s="78" t="s">
        <v>504</v>
      </c>
      <c r="B14" s="78" t="s">
        <v>306</v>
      </c>
      <c r="C14" s="78" t="s">
        <v>97</v>
      </c>
      <c r="D14" s="161" t="s">
        <v>16</v>
      </c>
      <c r="E14" s="161" t="s">
        <v>13</v>
      </c>
      <c r="F14" s="161" t="s">
        <v>17</v>
      </c>
      <c r="G14" s="161" t="s">
        <v>18</v>
      </c>
      <c r="H14" s="68">
        <v>30000</v>
      </c>
      <c r="I14" s="68">
        <v>42000</v>
      </c>
      <c r="J14" s="68">
        <f>7660+28050</f>
        <v>35710</v>
      </c>
      <c r="K14" s="68">
        <f>15330+56100</f>
        <v>71430</v>
      </c>
      <c r="L14" s="68">
        <f>20580+75600</f>
        <v>96180</v>
      </c>
      <c r="M14" s="68">
        <f>39530+144500</f>
        <v>184030</v>
      </c>
      <c r="N14" s="68">
        <f>24200+88450</f>
        <v>112650</v>
      </c>
      <c r="W14" s="162">
        <f>SUM(H14:V14)</f>
        <v>572000</v>
      </c>
    </row>
    <row r="15" spans="1:29" ht="63.75" x14ac:dyDescent="0.25">
      <c r="A15" s="78" t="s">
        <v>505</v>
      </c>
      <c r="B15" s="136" t="s">
        <v>311</v>
      </c>
      <c r="C15" s="136" t="s">
        <v>97</v>
      </c>
      <c r="D15" s="161" t="s">
        <v>16</v>
      </c>
      <c r="E15" s="161" t="s">
        <v>19</v>
      </c>
      <c r="F15" s="161" t="s">
        <v>20</v>
      </c>
      <c r="G15" s="161" t="s">
        <v>21</v>
      </c>
      <c r="H15" s="68">
        <v>100</v>
      </c>
      <c r="I15" s="68">
        <v>100</v>
      </c>
      <c r="J15" s="68">
        <v>100</v>
      </c>
      <c r="K15" s="68">
        <v>100</v>
      </c>
      <c r="L15" s="68">
        <v>100</v>
      </c>
      <c r="M15" s="68">
        <v>100</v>
      </c>
      <c r="N15" s="68">
        <v>100</v>
      </c>
      <c r="W15" s="162"/>
    </row>
    <row r="16" spans="1:29" ht="63.75" x14ac:dyDescent="0.25">
      <c r="A16" s="78" t="s">
        <v>506</v>
      </c>
      <c r="B16" s="136" t="s">
        <v>318</v>
      </c>
      <c r="C16" s="136" t="s">
        <v>97</v>
      </c>
      <c r="D16" s="161">
        <v>804</v>
      </c>
      <c r="E16" s="161" t="s">
        <v>13</v>
      </c>
      <c r="F16" s="161" t="s">
        <v>20</v>
      </c>
      <c r="G16" s="161" t="s">
        <v>21</v>
      </c>
      <c r="H16" s="68">
        <v>790</v>
      </c>
      <c r="I16" s="68">
        <v>400</v>
      </c>
      <c r="J16" s="68">
        <v>890</v>
      </c>
      <c r="K16" s="68">
        <v>400</v>
      </c>
      <c r="L16" s="68">
        <v>890</v>
      </c>
      <c r="M16" s="68">
        <v>400</v>
      </c>
      <c r="N16" s="68">
        <v>890</v>
      </c>
      <c r="W16" s="162"/>
    </row>
    <row r="17" spans="1:24" ht="19.5" customHeight="1" x14ac:dyDescent="0.25">
      <c r="A17" s="79" t="s">
        <v>512</v>
      </c>
      <c r="B17" s="188" t="s">
        <v>509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W17" s="162"/>
      <c r="X17" s="162"/>
    </row>
    <row r="18" spans="1:24" ht="63.75" x14ac:dyDescent="0.25">
      <c r="A18" s="78" t="s">
        <v>507</v>
      </c>
      <c r="B18" s="136" t="s">
        <v>321</v>
      </c>
      <c r="C18" s="137" t="s">
        <v>97</v>
      </c>
      <c r="D18" s="166">
        <v>804</v>
      </c>
      <c r="E18" s="166" t="s">
        <v>13</v>
      </c>
      <c r="F18" s="166" t="s">
        <v>20</v>
      </c>
      <c r="G18" s="166" t="s">
        <v>21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W18" s="162"/>
      <c r="X18" s="162"/>
    </row>
    <row r="19" spans="1:24" ht="63.75" x14ac:dyDescent="0.25">
      <c r="A19" s="79" t="s">
        <v>46</v>
      </c>
      <c r="B19" s="79" t="s">
        <v>510</v>
      </c>
      <c r="C19" s="78" t="s">
        <v>97</v>
      </c>
      <c r="D19" s="166">
        <v>804</v>
      </c>
      <c r="E19" s="166" t="s">
        <v>13</v>
      </c>
      <c r="F19" s="166" t="s">
        <v>63</v>
      </c>
      <c r="G19" s="166" t="s">
        <v>64</v>
      </c>
      <c r="H19" s="81">
        <v>119000</v>
      </c>
      <c r="I19" s="81">
        <v>90865</v>
      </c>
      <c r="J19" s="81">
        <v>90365</v>
      </c>
      <c r="K19" s="81">
        <v>0</v>
      </c>
      <c r="L19" s="81">
        <v>0</v>
      </c>
      <c r="M19" s="81">
        <v>0</v>
      </c>
      <c r="N19" s="81">
        <v>0</v>
      </c>
      <c r="W19" s="162">
        <f>SUM(H19:V19)</f>
        <v>300230</v>
      </c>
    </row>
    <row r="20" spans="1:24" ht="63.75" x14ac:dyDescent="0.25">
      <c r="A20" s="65" t="s">
        <v>47</v>
      </c>
      <c r="B20" s="65" t="s">
        <v>48</v>
      </c>
      <c r="C20" s="136" t="s">
        <v>97</v>
      </c>
      <c r="D20" s="167"/>
      <c r="E20" s="168"/>
      <c r="F20" s="167"/>
      <c r="G20" s="167"/>
      <c r="H20" s="81">
        <f>SUM(H21:H37)</f>
        <v>28400</v>
      </c>
      <c r="I20" s="81">
        <f t="shared" ref="I20:N20" si="3">SUM(I21:I37)</f>
        <v>48900</v>
      </c>
      <c r="J20" s="81">
        <f t="shared" si="3"/>
        <v>48800</v>
      </c>
      <c r="K20" s="81">
        <f t="shared" si="3"/>
        <v>48800</v>
      </c>
      <c r="L20" s="81">
        <f t="shared" si="3"/>
        <v>48800</v>
      </c>
      <c r="M20" s="81">
        <f t="shared" si="3"/>
        <v>48800</v>
      </c>
      <c r="N20" s="81">
        <f t="shared" si="3"/>
        <v>48800</v>
      </c>
      <c r="W20" s="162">
        <f>SUM(H20:V20)</f>
        <v>321300</v>
      </c>
    </row>
    <row r="21" spans="1:24" ht="15" customHeight="1" x14ac:dyDescent="0.25">
      <c r="A21" s="65" t="s">
        <v>499</v>
      </c>
      <c r="B21" s="220" t="s">
        <v>511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2"/>
    </row>
    <row r="22" spans="1:24" ht="343.9" customHeight="1" x14ac:dyDescent="0.25">
      <c r="A22" s="78" t="s">
        <v>508</v>
      </c>
      <c r="B22" s="136" t="s">
        <v>329</v>
      </c>
      <c r="C22" s="136" t="s">
        <v>0</v>
      </c>
      <c r="D22" s="166">
        <v>804</v>
      </c>
      <c r="E22" s="166" t="s">
        <v>13</v>
      </c>
      <c r="F22" s="166" t="s">
        <v>20</v>
      </c>
      <c r="G22" s="166" t="s">
        <v>21</v>
      </c>
      <c r="H22" s="68">
        <v>0</v>
      </c>
      <c r="I22" s="68">
        <v>600</v>
      </c>
      <c r="J22" s="68">
        <v>600</v>
      </c>
      <c r="K22" s="68">
        <v>600</v>
      </c>
      <c r="L22" s="68">
        <v>600</v>
      </c>
      <c r="M22" s="68">
        <v>600</v>
      </c>
      <c r="N22" s="68">
        <v>600</v>
      </c>
    </row>
    <row r="23" spans="1:24" ht="114" customHeight="1" x14ac:dyDescent="0.25">
      <c r="A23" s="78" t="s">
        <v>513</v>
      </c>
      <c r="B23" s="136" t="s">
        <v>565</v>
      </c>
      <c r="C23" s="137" t="s">
        <v>97</v>
      </c>
      <c r="D23" s="166">
        <v>804</v>
      </c>
      <c r="E23" s="166" t="s">
        <v>65</v>
      </c>
      <c r="F23" s="166" t="s">
        <v>66</v>
      </c>
      <c r="G23" s="166">
        <v>870</v>
      </c>
      <c r="H23" s="68">
        <v>15000</v>
      </c>
      <c r="I23" s="68">
        <v>16000</v>
      </c>
      <c r="J23" s="68">
        <v>16000</v>
      </c>
      <c r="K23" s="68">
        <v>16000</v>
      </c>
      <c r="L23" s="68">
        <v>16000</v>
      </c>
      <c r="M23" s="68">
        <v>16000</v>
      </c>
      <c r="N23" s="68">
        <v>16000</v>
      </c>
      <c r="O23" s="68">
        <v>16000</v>
      </c>
      <c r="P23" s="68">
        <v>16000</v>
      </c>
      <c r="Q23" s="68">
        <v>16000</v>
      </c>
      <c r="R23" s="68">
        <v>16000</v>
      </c>
      <c r="S23" s="68">
        <v>16000</v>
      </c>
      <c r="T23" s="68">
        <v>16000</v>
      </c>
      <c r="U23" s="68">
        <v>16000</v>
      </c>
      <c r="V23" s="68">
        <v>16000</v>
      </c>
      <c r="W23" s="162">
        <f>SUM(H23:V23)</f>
        <v>239000</v>
      </c>
    </row>
    <row r="24" spans="1:24" ht="118.5" customHeight="1" x14ac:dyDescent="0.25">
      <c r="A24" s="78" t="s">
        <v>514</v>
      </c>
      <c r="B24" s="136" t="s">
        <v>515</v>
      </c>
      <c r="C24" s="137" t="s">
        <v>97</v>
      </c>
      <c r="D24" s="166">
        <v>804</v>
      </c>
      <c r="E24" s="166" t="s">
        <v>67</v>
      </c>
      <c r="F24" s="166" t="s">
        <v>66</v>
      </c>
      <c r="G24" s="166">
        <v>810</v>
      </c>
      <c r="H24" s="68">
        <v>2000</v>
      </c>
      <c r="I24" s="68">
        <v>2000</v>
      </c>
      <c r="J24" s="68">
        <v>2000</v>
      </c>
      <c r="K24" s="68">
        <v>2000</v>
      </c>
      <c r="L24" s="68">
        <v>2000</v>
      </c>
      <c r="M24" s="68">
        <v>2000</v>
      </c>
      <c r="N24" s="68">
        <v>2000</v>
      </c>
      <c r="O24" s="68">
        <v>2000</v>
      </c>
      <c r="P24" s="68">
        <v>2000</v>
      </c>
      <c r="Q24" s="68">
        <v>2000</v>
      </c>
      <c r="R24" s="68">
        <v>2000</v>
      </c>
      <c r="S24" s="68">
        <v>2000</v>
      </c>
      <c r="T24" s="68">
        <v>2000</v>
      </c>
      <c r="U24" s="68">
        <v>2000</v>
      </c>
      <c r="V24" s="68">
        <v>2000</v>
      </c>
    </row>
    <row r="25" spans="1:24" ht="63.75" x14ac:dyDescent="0.25">
      <c r="A25" s="78" t="s">
        <v>516</v>
      </c>
      <c r="B25" s="136" t="s">
        <v>337</v>
      </c>
      <c r="C25" s="137" t="s">
        <v>97</v>
      </c>
      <c r="D25" s="166">
        <v>804</v>
      </c>
      <c r="E25" s="166" t="s">
        <v>67</v>
      </c>
      <c r="F25" s="166" t="s">
        <v>66</v>
      </c>
      <c r="G25" s="166">
        <v>810</v>
      </c>
      <c r="H25" s="68">
        <v>2000</v>
      </c>
      <c r="I25" s="68">
        <v>2000</v>
      </c>
      <c r="J25" s="68">
        <v>2000</v>
      </c>
      <c r="K25" s="68">
        <v>2000</v>
      </c>
      <c r="L25" s="68">
        <v>2000</v>
      </c>
      <c r="M25" s="68">
        <v>2000</v>
      </c>
      <c r="N25" s="68">
        <v>2000</v>
      </c>
    </row>
    <row r="26" spans="1:24" ht="15" customHeight="1" x14ac:dyDescent="0.25">
      <c r="A26" s="65" t="s">
        <v>512</v>
      </c>
      <c r="B26" s="220" t="s">
        <v>517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2"/>
    </row>
    <row r="27" spans="1:24" ht="67.5" customHeight="1" x14ac:dyDescent="0.25">
      <c r="A27" s="78" t="s">
        <v>518</v>
      </c>
      <c r="B27" s="136" t="s">
        <v>340</v>
      </c>
      <c r="C27" s="137" t="s">
        <v>97</v>
      </c>
      <c r="D27" s="166">
        <v>804</v>
      </c>
      <c r="E27" s="166" t="s">
        <v>13</v>
      </c>
      <c r="F27" s="166" t="s">
        <v>63</v>
      </c>
      <c r="G27" s="166" t="s">
        <v>21</v>
      </c>
      <c r="H27" s="68">
        <v>0</v>
      </c>
      <c r="I27" s="68">
        <v>2500</v>
      </c>
      <c r="J27" s="68">
        <v>2500</v>
      </c>
      <c r="K27" s="68">
        <v>2500</v>
      </c>
      <c r="L27" s="68">
        <v>2500</v>
      </c>
      <c r="M27" s="68">
        <v>2500</v>
      </c>
      <c r="N27" s="68">
        <f>500+2000</f>
        <v>2500</v>
      </c>
    </row>
    <row r="28" spans="1:24" ht="66.75" customHeight="1" x14ac:dyDescent="0.25">
      <c r="A28" s="78" t="s">
        <v>519</v>
      </c>
      <c r="B28" s="136" t="s">
        <v>344</v>
      </c>
      <c r="C28" s="137" t="s">
        <v>97</v>
      </c>
      <c r="D28" s="166">
        <v>804</v>
      </c>
      <c r="E28" s="166" t="s">
        <v>13</v>
      </c>
      <c r="F28" s="166" t="s">
        <v>63</v>
      </c>
      <c r="G28" s="166" t="s">
        <v>21</v>
      </c>
      <c r="H28" s="68">
        <v>0</v>
      </c>
      <c r="I28" s="68">
        <v>200</v>
      </c>
      <c r="J28" s="68">
        <v>200</v>
      </c>
      <c r="K28" s="68">
        <v>200</v>
      </c>
      <c r="L28" s="68">
        <v>200</v>
      </c>
      <c r="M28" s="68">
        <v>200</v>
      </c>
      <c r="N28" s="68">
        <v>200</v>
      </c>
    </row>
    <row r="29" spans="1:24" ht="15" customHeight="1" x14ac:dyDescent="0.25">
      <c r="A29" s="65" t="s">
        <v>521</v>
      </c>
      <c r="B29" s="220" t="s">
        <v>522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</row>
    <row r="30" spans="1:24" ht="117" customHeight="1" x14ac:dyDescent="0.25">
      <c r="A30" s="78" t="s">
        <v>520</v>
      </c>
      <c r="B30" s="136" t="s">
        <v>349</v>
      </c>
      <c r="C30" s="136" t="s">
        <v>1</v>
      </c>
      <c r="D30" s="166">
        <v>804</v>
      </c>
      <c r="E30" s="166" t="s">
        <v>13</v>
      </c>
      <c r="F30" s="166" t="s">
        <v>20</v>
      </c>
      <c r="G30" s="166" t="s">
        <v>21</v>
      </c>
      <c r="H30" s="68">
        <v>9400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</row>
    <row r="31" spans="1:24" ht="70.5" customHeight="1" x14ac:dyDescent="0.25">
      <c r="A31" s="78" t="s">
        <v>523</v>
      </c>
      <c r="B31" s="136" t="s">
        <v>354</v>
      </c>
      <c r="C31" s="136" t="s">
        <v>97</v>
      </c>
      <c r="D31" s="161">
        <v>804</v>
      </c>
      <c r="E31" s="161" t="s">
        <v>13</v>
      </c>
      <c r="F31" s="161" t="s">
        <v>20</v>
      </c>
      <c r="G31" s="161" t="s">
        <v>15</v>
      </c>
      <c r="H31" s="68">
        <v>0</v>
      </c>
      <c r="I31" s="68">
        <v>2500</v>
      </c>
      <c r="J31" s="68">
        <v>2500</v>
      </c>
      <c r="K31" s="68">
        <v>2500</v>
      </c>
      <c r="L31" s="68">
        <v>2500</v>
      </c>
      <c r="M31" s="68">
        <v>2500</v>
      </c>
      <c r="N31" s="68">
        <v>2500</v>
      </c>
    </row>
    <row r="32" spans="1:24" ht="79.5" customHeight="1" x14ac:dyDescent="0.25">
      <c r="A32" s="78" t="s">
        <v>524</v>
      </c>
      <c r="B32" s="136" t="s">
        <v>566</v>
      </c>
      <c r="C32" s="136" t="s">
        <v>97</v>
      </c>
      <c r="D32" s="161">
        <v>804</v>
      </c>
      <c r="E32" s="161" t="s">
        <v>13</v>
      </c>
      <c r="F32" s="161" t="s">
        <v>20</v>
      </c>
      <c r="G32" s="161" t="s">
        <v>15</v>
      </c>
      <c r="H32" s="68">
        <v>0</v>
      </c>
      <c r="I32" s="68">
        <v>10000</v>
      </c>
      <c r="J32" s="68">
        <v>10000</v>
      </c>
      <c r="K32" s="68">
        <v>10000</v>
      </c>
      <c r="L32" s="68">
        <v>10000</v>
      </c>
      <c r="M32" s="68">
        <v>10000</v>
      </c>
      <c r="N32" s="68">
        <v>10000</v>
      </c>
      <c r="W32" s="162">
        <f>SUM(H32:V32)</f>
        <v>60000</v>
      </c>
    </row>
    <row r="33" spans="1:28" ht="75.75" customHeight="1" x14ac:dyDescent="0.25">
      <c r="A33" s="78" t="s">
        <v>49</v>
      </c>
      <c r="B33" s="136" t="s">
        <v>364</v>
      </c>
      <c r="C33" s="136" t="s">
        <v>97</v>
      </c>
      <c r="D33" s="161">
        <v>804</v>
      </c>
      <c r="E33" s="161" t="s">
        <v>13</v>
      </c>
      <c r="F33" s="161" t="s">
        <v>20</v>
      </c>
      <c r="G33" s="161" t="s">
        <v>15</v>
      </c>
      <c r="H33" s="68">
        <v>0</v>
      </c>
      <c r="I33" s="68">
        <v>10000</v>
      </c>
      <c r="J33" s="68">
        <v>10000</v>
      </c>
      <c r="K33" s="68">
        <v>10000</v>
      </c>
      <c r="L33" s="68">
        <v>10000</v>
      </c>
      <c r="M33" s="68">
        <v>10000</v>
      </c>
      <c r="N33" s="68">
        <v>10000</v>
      </c>
    </row>
    <row r="34" spans="1:28" ht="328.5" customHeight="1" x14ac:dyDescent="0.25">
      <c r="A34" s="78" t="s">
        <v>525</v>
      </c>
      <c r="B34" s="136" t="s">
        <v>368</v>
      </c>
      <c r="C34" s="136" t="s">
        <v>567</v>
      </c>
      <c r="D34" s="161">
        <v>804</v>
      </c>
      <c r="E34" s="161" t="s">
        <v>13</v>
      </c>
      <c r="F34" s="161" t="s">
        <v>20</v>
      </c>
      <c r="G34" s="161" t="s">
        <v>21</v>
      </c>
      <c r="H34" s="68">
        <v>0</v>
      </c>
      <c r="I34" s="68">
        <v>300</v>
      </c>
      <c r="J34" s="68">
        <v>300</v>
      </c>
      <c r="K34" s="68">
        <v>300</v>
      </c>
      <c r="L34" s="68">
        <v>300</v>
      </c>
      <c r="M34" s="68">
        <v>300</v>
      </c>
      <c r="N34" s="68">
        <v>300</v>
      </c>
    </row>
    <row r="35" spans="1:28" ht="318.75" x14ac:dyDescent="0.25">
      <c r="A35" s="78" t="s">
        <v>526</v>
      </c>
      <c r="B35" s="136" t="s">
        <v>528</v>
      </c>
      <c r="C35" s="136" t="s">
        <v>0</v>
      </c>
      <c r="D35" s="161">
        <v>804</v>
      </c>
      <c r="E35" s="161" t="s">
        <v>13</v>
      </c>
      <c r="F35" s="161" t="s">
        <v>20</v>
      </c>
      <c r="G35" s="161" t="s">
        <v>21</v>
      </c>
      <c r="H35" s="68">
        <v>0</v>
      </c>
      <c r="I35" s="68">
        <v>200</v>
      </c>
      <c r="J35" s="68">
        <v>100</v>
      </c>
      <c r="K35" s="68">
        <v>100</v>
      </c>
      <c r="L35" s="68">
        <v>100</v>
      </c>
      <c r="M35" s="68">
        <v>100</v>
      </c>
      <c r="N35" s="68">
        <v>100</v>
      </c>
    </row>
    <row r="36" spans="1:28" ht="63.75" x14ac:dyDescent="0.25">
      <c r="A36" s="78" t="s">
        <v>527</v>
      </c>
      <c r="B36" s="136" t="s">
        <v>378</v>
      </c>
      <c r="C36" s="136" t="s">
        <v>97</v>
      </c>
      <c r="D36" s="161">
        <v>804</v>
      </c>
      <c r="E36" s="161" t="s">
        <v>13</v>
      </c>
      <c r="F36" s="161" t="s">
        <v>20</v>
      </c>
      <c r="G36" s="161" t="s">
        <v>21</v>
      </c>
      <c r="H36" s="68">
        <v>0</v>
      </c>
      <c r="I36" s="68">
        <v>100</v>
      </c>
      <c r="J36" s="68">
        <v>100</v>
      </c>
      <c r="K36" s="68">
        <v>100</v>
      </c>
      <c r="L36" s="68">
        <v>100</v>
      </c>
      <c r="M36" s="68">
        <v>100</v>
      </c>
      <c r="N36" s="68">
        <v>100</v>
      </c>
    </row>
    <row r="37" spans="1:28" ht="146.44999999999999" customHeight="1" x14ac:dyDescent="0.25">
      <c r="A37" s="78" t="s">
        <v>50</v>
      </c>
      <c r="B37" s="136" t="s">
        <v>57</v>
      </c>
      <c r="C37" s="136" t="s">
        <v>97</v>
      </c>
      <c r="D37" s="161">
        <v>804</v>
      </c>
      <c r="E37" s="161" t="s">
        <v>13</v>
      </c>
      <c r="F37" s="161" t="s">
        <v>20</v>
      </c>
      <c r="G37" s="161" t="s">
        <v>15</v>
      </c>
      <c r="H37" s="68">
        <v>0</v>
      </c>
      <c r="I37" s="68">
        <v>2500</v>
      </c>
      <c r="J37" s="68">
        <v>2500</v>
      </c>
      <c r="K37" s="68">
        <v>2500</v>
      </c>
      <c r="L37" s="68">
        <v>2500</v>
      </c>
      <c r="M37" s="68">
        <v>2500</v>
      </c>
      <c r="N37" s="68">
        <v>2500</v>
      </c>
    </row>
    <row r="38" spans="1:28" ht="63.75" x14ac:dyDescent="0.25">
      <c r="A38" s="65" t="s">
        <v>83</v>
      </c>
      <c r="B38" s="66" t="s">
        <v>3</v>
      </c>
      <c r="C38" s="137" t="s">
        <v>97</v>
      </c>
      <c r="D38" s="133"/>
      <c r="E38" s="134"/>
      <c r="F38" s="133"/>
      <c r="G38" s="133"/>
      <c r="H38" s="85">
        <f>SUM(H39:H52)</f>
        <v>7496</v>
      </c>
      <c r="I38" s="85">
        <f>SUM(I39:I52)</f>
        <v>7199.7</v>
      </c>
      <c r="J38" s="85">
        <f>SUM(J40,J43,J46,J47)</f>
        <v>7111.7</v>
      </c>
      <c r="K38" s="85">
        <f>SUM(K40,K43,K46,K47)</f>
        <v>7232.6</v>
      </c>
      <c r="L38" s="85">
        <f>SUM(L40,L43,L46,L47)</f>
        <v>7363.2</v>
      </c>
      <c r="M38" s="85">
        <f>SUM(M40,M43,M46,M47)</f>
        <v>7504.2</v>
      </c>
      <c r="N38" s="85">
        <f>SUM(N40,N43,N46,N47)</f>
        <v>7656.6</v>
      </c>
      <c r="P38" s="163">
        <f>SUM(H38:N38)</f>
        <v>51563.999999999993</v>
      </c>
      <c r="Q38" s="163"/>
      <c r="S38" s="163">
        <v>3567551.8125</v>
      </c>
      <c r="T38" s="163"/>
      <c r="U38" s="18">
        <v>3567531.3125</v>
      </c>
      <c r="V38" s="163"/>
      <c r="W38" s="163"/>
      <c r="Z38" s="163"/>
    </row>
    <row r="39" spans="1:28" ht="15.75" customHeight="1" x14ac:dyDescent="0.25">
      <c r="A39" s="65" t="s">
        <v>499</v>
      </c>
      <c r="B39" s="188" t="s">
        <v>529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90"/>
      <c r="P39" s="163"/>
      <c r="Q39" s="163"/>
      <c r="S39" s="163"/>
      <c r="T39" s="163"/>
      <c r="U39" s="18"/>
      <c r="V39" s="163"/>
      <c r="Z39" s="163"/>
    </row>
    <row r="40" spans="1:28" ht="120.6" customHeight="1" x14ac:dyDescent="0.25">
      <c r="A40" s="20" t="s">
        <v>530</v>
      </c>
      <c r="B40" s="136" t="s">
        <v>388</v>
      </c>
      <c r="C40" s="137" t="s">
        <v>97</v>
      </c>
      <c r="D40" s="161">
        <v>804</v>
      </c>
      <c r="E40" s="161" t="s">
        <v>68</v>
      </c>
      <c r="F40" s="161" t="s">
        <v>20</v>
      </c>
      <c r="G40" s="161">
        <v>242</v>
      </c>
      <c r="H40" s="68">
        <v>800</v>
      </c>
      <c r="I40" s="68">
        <v>400</v>
      </c>
      <c r="J40" s="68">
        <v>200</v>
      </c>
      <c r="K40" s="68">
        <v>200</v>
      </c>
      <c r="L40" s="68">
        <v>200</v>
      </c>
      <c r="M40" s="68">
        <v>200</v>
      </c>
      <c r="N40" s="68">
        <v>200</v>
      </c>
      <c r="P40" s="163">
        <f>SUM(H40:N40)</f>
        <v>2200</v>
      </c>
      <c r="S40" s="163">
        <v>3935751.9575</v>
      </c>
      <c r="U40" s="18">
        <v>3935713.8174999999</v>
      </c>
      <c r="AB40" s="163"/>
    </row>
    <row r="41" spans="1:28" ht="117" customHeight="1" x14ac:dyDescent="0.25">
      <c r="A41" s="20" t="s">
        <v>531</v>
      </c>
      <c r="B41" s="136" t="s">
        <v>393</v>
      </c>
      <c r="C41" s="137" t="s">
        <v>97</v>
      </c>
      <c r="D41" s="161">
        <v>804</v>
      </c>
      <c r="E41" s="161" t="s">
        <v>13</v>
      </c>
      <c r="F41" s="161" t="s">
        <v>20</v>
      </c>
      <c r="G41" s="161" t="s">
        <v>74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P41" s="163">
        <f>SUM(H41:N41)</f>
        <v>0</v>
      </c>
      <c r="S41" s="163">
        <v>2050680.1141000004</v>
      </c>
      <c r="U41" s="18">
        <v>2050622.9229000004</v>
      </c>
    </row>
    <row r="42" spans="1:28" ht="63.75" x14ac:dyDescent="0.25">
      <c r="A42" s="20" t="s">
        <v>532</v>
      </c>
      <c r="B42" s="136" t="s">
        <v>398</v>
      </c>
      <c r="C42" s="137" t="s">
        <v>97</v>
      </c>
      <c r="D42" s="161">
        <v>804</v>
      </c>
      <c r="E42" s="161" t="s">
        <v>13</v>
      </c>
      <c r="F42" s="161" t="s">
        <v>20</v>
      </c>
      <c r="G42" s="161" t="s">
        <v>74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P42" s="163">
        <f>SUM(H42:N42)</f>
        <v>0</v>
      </c>
      <c r="S42" s="163">
        <v>2177934.5232280008</v>
      </c>
      <c r="U42" s="18">
        <v>2177856.7567320005</v>
      </c>
    </row>
    <row r="43" spans="1:28" ht="72.75" customHeight="1" x14ac:dyDescent="0.25">
      <c r="A43" s="20" t="s">
        <v>534</v>
      </c>
      <c r="B43" s="83" t="s">
        <v>533</v>
      </c>
      <c r="C43" s="137" t="s">
        <v>97</v>
      </c>
      <c r="D43" s="161">
        <v>804</v>
      </c>
      <c r="E43" s="161" t="s">
        <v>68</v>
      </c>
      <c r="F43" s="161" t="s">
        <v>20</v>
      </c>
      <c r="G43" s="161">
        <v>242</v>
      </c>
      <c r="H43" s="129">
        <v>1296</v>
      </c>
      <c r="I43" s="129">
        <v>1399.7</v>
      </c>
      <c r="J43" s="129">
        <v>1511.7</v>
      </c>
      <c r="K43" s="129">
        <v>1632.6</v>
      </c>
      <c r="L43" s="129">
        <v>1763.2</v>
      </c>
      <c r="M43" s="129">
        <v>1904.2</v>
      </c>
      <c r="N43" s="129">
        <v>2056.6</v>
      </c>
      <c r="P43" s="163"/>
      <c r="S43" s="163"/>
      <c r="U43" s="18"/>
    </row>
    <row r="44" spans="1:28" ht="15.75" customHeight="1" x14ac:dyDescent="0.25">
      <c r="A44" s="65" t="s">
        <v>512</v>
      </c>
      <c r="B44" s="220" t="s">
        <v>535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2"/>
      <c r="P44" s="163"/>
      <c r="S44" s="163"/>
      <c r="U44" s="18"/>
    </row>
    <row r="45" spans="1:28" ht="107.25" customHeight="1" x14ac:dyDescent="0.25">
      <c r="A45" s="20" t="s">
        <v>536</v>
      </c>
      <c r="B45" s="20" t="s">
        <v>408</v>
      </c>
      <c r="C45" s="136" t="s">
        <v>97</v>
      </c>
      <c r="D45" s="161">
        <v>804</v>
      </c>
      <c r="E45" s="161" t="s">
        <v>13</v>
      </c>
      <c r="F45" s="161" t="s">
        <v>20</v>
      </c>
      <c r="G45" s="161" t="s">
        <v>21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P45" s="163">
        <f>SUM(H45:N45)</f>
        <v>0</v>
      </c>
      <c r="U45" s="18">
        <v>301065</v>
      </c>
    </row>
    <row r="46" spans="1:28" ht="76.5" x14ac:dyDescent="0.25">
      <c r="A46" s="20" t="s">
        <v>537</v>
      </c>
      <c r="B46" s="136" t="s">
        <v>416</v>
      </c>
      <c r="C46" s="136" t="s">
        <v>97</v>
      </c>
      <c r="D46" s="161">
        <v>804</v>
      </c>
      <c r="E46" s="161" t="s">
        <v>68</v>
      </c>
      <c r="F46" s="161" t="s">
        <v>20</v>
      </c>
      <c r="G46" s="161">
        <v>242</v>
      </c>
      <c r="H46" s="68">
        <v>400</v>
      </c>
      <c r="I46" s="68">
        <v>400</v>
      </c>
      <c r="J46" s="68">
        <v>400</v>
      </c>
      <c r="K46" s="68">
        <v>400</v>
      </c>
      <c r="L46" s="68">
        <v>400</v>
      </c>
      <c r="M46" s="68">
        <v>400</v>
      </c>
      <c r="N46" s="68">
        <v>400</v>
      </c>
      <c r="U46" s="18">
        <v>1085403.0400000003</v>
      </c>
    </row>
    <row r="47" spans="1:28" ht="93.75" customHeight="1" x14ac:dyDescent="0.25">
      <c r="A47" s="20" t="s">
        <v>538</v>
      </c>
      <c r="B47" s="136" t="s">
        <v>419</v>
      </c>
      <c r="C47" s="136" t="s">
        <v>97</v>
      </c>
      <c r="D47" s="161">
        <v>804</v>
      </c>
      <c r="E47" s="161" t="s">
        <v>69</v>
      </c>
      <c r="F47" s="161" t="s">
        <v>70</v>
      </c>
      <c r="G47" s="161">
        <v>540</v>
      </c>
      <c r="H47" s="129">
        <v>5000</v>
      </c>
      <c r="I47" s="129">
        <v>5000</v>
      </c>
      <c r="J47" s="129">
        <v>5000</v>
      </c>
      <c r="K47" s="129">
        <v>5000</v>
      </c>
      <c r="L47" s="129">
        <v>5000</v>
      </c>
      <c r="M47" s="129">
        <v>5000</v>
      </c>
      <c r="N47" s="129">
        <v>5000</v>
      </c>
      <c r="U47" s="18">
        <v>1171819.2832000004</v>
      </c>
    </row>
    <row r="48" spans="1:28" s="1" customFormat="1" ht="33" customHeight="1" x14ac:dyDescent="0.25">
      <c r="A48" s="65" t="s">
        <v>521</v>
      </c>
      <c r="B48" s="220" t="s">
        <v>568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2"/>
    </row>
    <row r="49" spans="1:23" ht="69.75" customHeight="1" x14ac:dyDescent="0.25">
      <c r="A49" s="20" t="s">
        <v>539</v>
      </c>
      <c r="B49" s="136" t="s">
        <v>540</v>
      </c>
      <c r="C49" s="136" t="s">
        <v>569</v>
      </c>
      <c r="D49" s="161">
        <v>804</v>
      </c>
      <c r="E49" s="161" t="s">
        <v>13</v>
      </c>
      <c r="F49" s="161" t="s">
        <v>20</v>
      </c>
      <c r="G49" s="161" t="s">
        <v>21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W49" s="162"/>
    </row>
    <row r="50" spans="1:23" ht="21" customHeight="1" x14ac:dyDescent="0.25">
      <c r="A50" s="65" t="s">
        <v>541</v>
      </c>
      <c r="B50" s="220" t="s">
        <v>542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2"/>
    </row>
    <row r="51" spans="1:23" ht="63.75" x14ac:dyDescent="0.25">
      <c r="A51" s="20" t="s">
        <v>543</v>
      </c>
      <c r="B51" s="136" t="s">
        <v>427</v>
      </c>
      <c r="C51" s="136" t="s">
        <v>569</v>
      </c>
      <c r="D51" s="161">
        <v>804</v>
      </c>
      <c r="E51" s="161" t="s">
        <v>13</v>
      </c>
      <c r="F51" s="161" t="s">
        <v>20</v>
      </c>
      <c r="G51" s="161" t="s">
        <v>21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</row>
    <row r="52" spans="1:23" ht="65.25" customHeight="1" x14ac:dyDescent="0.25">
      <c r="A52" s="20" t="s">
        <v>544</v>
      </c>
      <c r="B52" s="136" t="s">
        <v>545</v>
      </c>
      <c r="C52" s="136" t="s">
        <v>569</v>
      </c>
      <c r="D52" s="161">
        <v>804</v>
      </c>
      <c r="E52" s="161" t="s">
        <v>13</v>
      </c>
      <c r="F52" s="161" t="s">
        <v>20</v>
      </c>
      <c r="G52" s="161" t="s">
        <v>21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</row>
    <row r="53" spans="1:23" ht="69.75" customHeight="1" x14ac:dyDescent="0.25">
      <c r="A53" s="65" t="s">
        <v>58</v>
      </c>
      <c r="B53" s="65" t="s">
        <v>59</v>
      </c>
      <c r="C53" s="136" t="s">
        <v>569</v>
      </c>
      <c r="D53" s="19"/>
      <c r="E53" s="19"/>
      <c r="F53" s="19"/>
      <c r="G53" s="19"/>
      <c r="H53" s="130">
        <f>SUM(H54:H65)</f>
        <v>3971.5</v>
      </c>
      <c r="I53" s="130">
        <f t="shared" ref="I53:P55" si="4">SUM(I55:I65)</f>
        <v>4110</v>
      </c>
      <c r="J53" s="130">
        <f t="shared" si="4"/>
        <v>4445</v>
      </c>
      <c r="K53" s="130">
        <f t="shared" si="4"/>
        <v>4045</v>
      </c>
      <c r="L53" s="130">
        <f t="shared" si="4"/>
        <v>8845</v>
      </c>
      <c r="M53" s="130">
        <f t="shared" si="4"/>
        <v>8945</v>
      </c>
      <c r="N53" s="130">
        <f t="shared" si="4"/>
        <v>9045</v>
      </c>
    </row>
    <row r="54" spans="1:23" x14ac:dyDescent="0.25">
      <c r="A54" s="65" t="s">
        <v>499</v>
      </c>
      <c r="B54" s="220" t="s">
        <v>546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2"/>
    </row>
    <row r="55" spans="1:23" ht="63.75" x14ac:dyDescent="0.25">
      <c r="A55" s="136" t="s">
        <v>547</v>
      </c>
      <c r="B55" s="136" t="s">
        <v>435</v>
      </c>
      <c r="C55" s="136" t="s">
        <v>97</v>
      </c>
      <c r="D55" s="161">
        <v>804</v>
      </c>
      <c r="E55" s="161" t="s">
        <v>13</v>
      </c>
      <c r="F55" s="161" t="s">
        <v>20</v>
      </c>
      <c r="G55" s="161" t="s">
        <v>21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56">
        <f t="shared" si="4"/>
        <v>10900</v>
      </c>
      <c r="P55" s="56">
        <f t="shared" si="4"/>
        <v>11000</v>
      </c>
    </row>
    <row r="56" spans="1:23" ht="72" customHeight="1" x14ac:dyDescent="0.25">
      <c r="A56" s="136" t="s">
        <v>548</v>
      </c>
      <c r="B56" s="136" t="s">
        <v>441</v>
      </c>
      <c r="C56" s="136" t="s">
        <v>97</v>
      </c>
      <c r="D56" s="161">
        <v>804</v>
      </c>
      <c r="E56" s="161" t="s">
        <v>13</v>
      </c>
      <c r="F56" s="161" t="s">
        <v>20</v>
      </c>
      <c r="G56" s="161" t="s">
        <v>21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/>
      <c r="P56" s="56"/>
    </row>
    <row r="57" spans="1:23" x14ac:dyDescent="0.25">
      <c r="A57" s="65" t="s">
        <v>512</v>
      </c>
      <c r="B57" s="247" t="s">
        <v>549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9"/>
      <c r="O57" s="56">
        <v>0</v>
      </c>
      <c r="P57" s="56">
        <v>0</v>
      </c>
    </row>
    <row r="58" spans="1:23" ht="63.75" x14ac:dyDescent="0.25">
      <c r="A58" s="136" t="s">
        <v>550</v>
      </c>
      <c r="B58" s="136" t="s">
        <v>551</v>
      </c>
      <c r="C58" s="136" t="s">
        <v>569</v>
      </c>
      <c r="D58" s="161">
        <v>804</v>
      </c>
      <c r="E58" s="161" t="s">
        <v>19</v>
      </c>
      <c r="F58" s="161" t="s">
        <v>20</v>
      </c>
      <c r="G58" s="161">
        <v>244</v>
      </c>
      <c r="H58" s="56">
        <v>200</v>
      </c>
      <c r="I58" s="56">
        <v>250</v>
      </c>
      <c r="J58" s="56">
        <v>270</v>
      </c>
      <c r="K58" s="56">
        <v>285</v>
      </c>
      <c r="L58" s="131">
        <v>300</v>
      </c>
      <c r="M58" s="56">
        <v>315</v>
      </c>
      <c r="N58" s="56">
        <v>330</v>
      </c>
      <c r="O58" s="56">
        <v>0</v>
      </c>
      <c r="P58" s="56">
        <v>0</v>
      </c>
    </row>
    <row r="59" spans="1:23" ht="62.25" customHeight="1" x14ac:dyDescent="0.25">
      <c r="A59" s="136" t="s">
        <v>552</v>
      </c>
      <c r="B59" s="136" t="s">
        <v>452</v>
      </c>
      <c r="C59" s="136" t="s">
        <v>569</v>
      </c>
      <c r="D59" s="161">
        <v>804</v>
      </c>
      <c r="E59" s="161" t="s">
        <v>19</v>
      </c>
      <c r="F59" s="161" t="s">
        <v>20</v>
      </c>
      <c r="G59" s="161">
        <v>244</v>
      </c>
      <c r="H59" s="56">
        <v>1100</v>
      </c>
      <c r="I59" s="56">
        <v>950</v>
      </c>
      <c r="J59" s="56">
        <v>1430</v>
      </c>
      <c r="K59" s="56">
        <v>1515</v>
      </c>
      <c r="L59" s="131">
        <v>1600</v>
      </c>
      <c r="M59" s="131">
        <v>1685</v>
      </c>
      <c r="N59" s="131">
        <v>1770</v>
      </c>
      <c r="O59" s="56"/>
      <c r="P59" s="56"/>
    </row>
    <row r="60" spans="1:23" ht="86.25" customHeight="1" x14ac:dyDescent="0.25">
      <c r="A60" s="136" t="s">
        <v>553</v>
      </c>
      <c r="B60" s="136" t="s">
        <v>457</v>
      </c>
      <c r="C60" s="136" t="s">
        <v>569</v>
      </c>
      <c r="D60" s="161">
        <v>804</v>
      </c>
      <c r="E60" s="161" t="s">
        <v>19</v>
      </c>
      <c r="F60" s="161" t="s">
        <v>20</v>
      </c>
      <c r="G60" s="161">
        <v>244</v>
      </c>
      <c r="H60" s="56">
        <v>500</v>
      </c>
      <c r="I60" s="56">
        <v>500</v>
      </c>
      <c r="J60" s="56">
        <v>500</v>
      </c>
      <c r="K60" s="56">
        <v>500</v>
      </c>
      <c r="L60" s="56">
        <v>500</v>
      </c>
      <c r="M60" s="56">
        <v>500</v>
      </c>
      <c r="N60" s="56">
        <v>500</v>
      </c>
      <c r="O60" s="71">
        <v>350</v>
      </c>
      <c r="P60" s="70">
        <v>370</v>
      </c>
    </row>
    <row r="61" spans="1:23" ht="21" customHeight="1" x14ac:dyDescent="0.25">
      <c r="A61" s="65" t="s">
        <v>521</v>
      </c>
      <c r="B61" s="247" t="s">
        <v>554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9"/>
      <c r="O61" s="71">
        <v>1850</v>
      </c>
      <c r="P61" s="71">
        <v>1930</v>
      </c>
    </row>
    <row r="62" spans="1:23" ht="75.75" customHeight="1" x14ac:dyDescent="0.25">
      <c r="A62" s="136" t="s">
        <v>555</v>
      </c>
      <c r="B62" s="136" t="s">
        <v>460</v>
      </c>
      <c r="C62" s="136" t="s">
        <v>569</v>
      </c>
      <c r="D62" s="161">
        <v>804</v>
      </c>
      <c r="E62" s="161" t="s">
        <v>72</v>
      </c>
      <c r="F62" s="161" t="s">
        <v>71</v>
      </c>
      <c r="G62" s="161">
        <v>244</v>
      </c>
      <c r="H62" s="56">
        <f>696.5+675</f>
        <v>1371.5</v>
      </c>
      <c r="I62" s="56">
        <f>700+710</f>
        <v>1410</v>
      </c>
      <c r="J62" s="56">
        <f>700+745</f>
        <v>1445</v>
      </c>
      <c r="K62" s="56">
        <f>700+745</f>
        <v>1445</v>
      </c>
      <c r="L62" s="56">
        <f>700+745</f>
        <v>1445</v>
      </c>
      <c r="M62" s="56">
        <f>700+745</f>
        <v>1445</v>
      </c>
      <c r="N62" s="56">
        <f>700+745</f>
        <v>1445</v>
      </c>
      <c r="O62" s="70">
        <v>500</v>
      </c>
      <c r="P62" s="70">
        <v>500</v>
      </c>
    </row>
    <row r="63" spans="1:23" ht="15" customHeight="1" x14ac:dyDescent="0.25">
      <c r="A63" s="65" t="s">
        <v>541</v>
      </c>
      <c r="B63" s="247" t="s">
        <v>556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9"/>
      <c r="O63" s="70"/>
      <c r="P63" s="70"/>
    </row>
    <row r="64" spans="1:23" ht="76.5" x14ac:dyDescent="0.25">
      <c r="A64" s="136" t="s">
        <v>557</v>
      </c>
      <c r="B64" s="136" t="s">
        <v>464</v>
      </c>
      <c r="C64" s="136" t="s">
        <v>569</v>
      </c>
      <c r="D64" s="161">
        <v>804</v>
      </c>
      <c r="E64" s="161" t="s">
        <v>19</v>
      </c>
      <c r="F64" s="161" t="s">
        <v>73</v>
      </c>
      <c r="G64" s="161">
        <v>870</v>
      </c>
      <c r="H64" s="128">
        <v>800</v>
      </c>
      <c r="I64" s="128">
        <v>1000</v>
      </c>
      <c r="J64" s="128">
        <v>800</v>
      </c>
      <c r="K64" s="128">
        <v>300</v>
      </c>
      <c r="L64" s="128">
        <v>5000</v>
      </c>
      <c r="M64" s="128">
        <v>5000</v>
      </c>
      <c r="N64" s="128">
        <v>5000</v>
      </c>
      <c r="O64" s="70">
        <v>700</v>
      </c>
      <c r="P64" s="70">
        <v>700</v>
      </c>
    </row>
    <row r="65" spans="1:16" ht="72.75" customHeight="1" x14ac:dyDescent="0.25">
      <c r="A65" s="136" t="s">
        <v>558</v>
      </c>
      <c r="B65" s="136" t="s">
        <v>559</v>
      </c>
      <c r="C65" s="136" t="s">
        <v>569</v>
      </c>
      <c r="D65" s="161">
        <v>804</v>
      </c>
      <c r="E65" s="161" t="s">
        <v>13</v>
      </c>
      <c r="F65" s="161" t="s">
        <v>20</v>
      </c>
      <c r="G65" s="161" t="s">
        <v>21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70"/>
      <c r="P65" s="70"/>
    </row>
    <row r="66" spans="1:16" ht="75" customHeight="1" x14ac:dyDescent="0.25">
      <c r="O66" s="47">
        <v>7500</v>
      </c>
      <c r="P66" s="47">
        <v>7500</v>
      </c>
    </row>
    <row r="67" spans="1:16" ht="67.5" customHeight="1" x14ac:dyDescent="0.25">
      <c r="O67" s="47">
        <v>0</v>
      </c>
      <c r="P67" s="47">
        <v>0</v>
      </c>
    </row>
  </sheetData>
  <sortState ref="D46:G47">
    <sortCondition ref="D46"/>
  </sortState>
  <mergeCells count="20">
    <mergeCell ref="I1:N1"/>
    <mergeCell ref="A2:N2"/>
    <mergeCell ref="D4:G5"/>
    <mergeCell ref="H4:N5"/>
    <mergeCell ref="C4:C6"/>
    <mergeCell ref="A4:A6"/>
    <mergeCell ref="B4:B6"/>
    <mergeCell ref="B39:N39"/>
    <mergeCell ref="B44:N44"/>
    <mergeCell ref="B48:N48"/>
    <mergeCell ref="B10:N10"/>
    <mergeCell ref="B63:N63"/>
    <mergeCell ref="B50:N50"/>
    <mergeCell ref="B54:N54"/>
    <mergeCell ref="B57:N57"/>
    <mergeCell ref="B61:N61"/>
    <mergeCell ref="B17:N17"/>
    <mergeCell ref="B21:N21"/>
    <mergeCell ref="B26:N26"/>
    <mergeCell ref="B29:N29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85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1"/>
  <sheetViews>
    <sheetView topLeftCell="A13" zoomScale="75" zoomScaleNormal="75" workbookViewId="0">
      <selection activeCell="B16" sqref="B16"/>
    </sheetView>
  </sheetViews>
  <sheetFormatPr defaultRowHeight="15" x14ac:dyDescent="0.25"/>
  <cols>
    <col min="1" max="1" width="12.85546875" customWidth="1"/>
    <col min="2" max="2" width="20.7109375" customWidth="1"/>
    <col min="3" max="3" width="10.85546875" customWidth="1"/>
    <col min="4" max="4" width="19.42578125" customWidth="1"/>
    <col min="5" max="5" width="10.5703125" customWidth="1"/>
    <col min="6" max="6" width="11.85546875" customWidth="1"/>
    <col min="7" max="7" width="11.42578125" customWidth="1"/>
    <col min="8" max="8" width="11" customWidth="1"/>
    <col min="9" max="9" width="10.7109375" customWidth="1"/>
    <col min="10" max="10" width="12.140625" customWidth="1"/>
    <col min="11" max="11" width="11.42578125" customWidth="1"/>
    <col min="12" max="12" width="13.7109375" hidden="1" customWidth="1"/>
  </cols>
  <sheetData>
    <row r="1" spans="1:13" ht="15.75" x14ac:dyDescent="0.25">
      <c r="G1" s="269" t="s">
        <v>560</v>
      </c>
      <c r="H1" s="269"/>
      <c r="I1" s="269"/>
      <c r="J1" s="269"/>
      <c r="K1" s="269"/>
      <c r="L1" s="269"/>
      <c r="M1" s="269"/>
    </row>
    <row r="2" spans="1:13" ht="39" customHeight="1" x14ac:dyDescent="0.25">
      <c r="A2" s="272" t="s">
        <v>561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3" x14ac:dyDescent="0.25">
      <c r="A3" s="93"/>
      <c r="B3" s="94"/>
      <c r="C3" s="94"/>
      <c r="D3" s="94"/>
      <c r="E3" s="94"/>
      <c r="F3" s="94"/>
      <c r="G3" s="94"/>
      <c r="H3" s="95"/>
      <c r="I3" s="95"/>
      <c r="J3" s="95"/>
      <c r="K3" s="95"/>
    </row>
    <row r="4" spans="1:13" ht="15" customHeight="1" x14ac:dyDescent="0.25">
      <c r="A4" s="235" t="s">
        <v>86</v>
      </c>
      <c r="B4" s="169" t="s">
        <v>87</v>
      </c>
      <c r="C4" s="252" t="s">
        <v>8</v>
      </c>
      <c r="D4" s="254"/>
      <c r="E4" s="252" t="s">
        <v>95</v>
      </c>
      <c r="F4" s="253"/>
      <c r="G4" s="253"/>
      <c r="H4" s="253"/>
      <c r="I4" s="262"/>
      <c r="J4" s="262"/>
      <c r="K4" s="263"/>
    </row>
    <row r="5" spans="1:13" x14ac:dyDescent="0.25">
      <c r="A5" s="235"/>
      <c r="B5" s="258"/>
      <c r="C5" s="267"/>
      <c r="D5" s="268"/>
      <c r="E5" s="264"/>
      <c r="F5" s="265"/>
      <c r="G5" s="265"/>
      <c r="H5" s="265"/>
      <c r="I5" s="265"/>
      <c r="J5" s="265"/>
      <c r="K5" s="266"/>
    </row>
    <row r="6" spans="1:13" ht="147.75" customHeight="1" x14ac:dyDescent="0.25">
      <c r="A6" s="235"/>
      <c r="B6" s="170"/>
      <c r="C6" s="255"/>
      <c r="D6" s="257"/>
      <c r="E6" s="43">
        <v>2014</v>
      </c>
      <c r="F6" s="43">
        <v>2015</v>
      </c>
      <c r="G6" s="43">
        <v>2016</v>
      </c>
      <c r="H6" s="43">
        <v>2017</v>
      </c>
      <c r="I6" s="43">
        <v>2018</v>
      </c>
      <c r="J6" s="43">
        <v>2019</v>
      </c>
      <c r="K6" s="43">
        <v>2020</v>
      </c>
    </row>
    <row r="7" spans="1:13" x14ac:dyDescent="0.25">
      <c r="A7" s="48">
        <v>1</v>
      </c>
      <c r="B7" s="48">
        <v>2</v>
      </c>
      <c r="C7" s="270">
        <v>3</v>
      </c>
      <c r="D7" s="271"/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>
        <v>10</v>
      </c>
    </row>
    <row r="8" spans="1:13" ht="83.25" customHeight="1" x14ac:dyDescent="0.25">
      <c r="A8" s="65" t="s">
        <v>220</v>
      </c>
      <c r="B8" s="65" t="s">
        <v>124</v>
      </c>
      <c r="C8" s="247" t="s">
        <v>562</v>
      </c>
      <c r="D8" s="249"/>
      <c r="E8" s="88">
        <f>SUM(E9:E11)</f>
        <v>201957.5</v>
      </c>
      <c r="F8" s="88">
        <f t="shared" ref="F8:K8" si="0">SUM(F9:F11)</f>
        <v>196774.7</v>
      </c>
      <c r="G8" s="88">
        <f t="shared" si="0"/>
        <v>190621.7</v>
      </c>
      <c r="H8" s="88">
        <f t="shared" si="0"/>
        <v>135207.6</v>
      </c>
      <c r="I8" s="88">
        <f t="shared" si="0"/>
        <v>165378.20000000001</v>
      </c>
      <c r="J8" s="88">
        <f t="shared" si="0"/>
        <v>252979.20000000001</v>
      </c>
      <c r="K8" s="88">
        <f t="shared" si="0"/>
        <v>182341.6</v>
      </c>
      <c r="L8" s="67">
        <f t="shared" ref="L8:L14" si="1">SUM(E8:K8)</f>
        <v>1325260.5</v>
      </c>
    </row>
    <row r="9" spans="1:13" ht="66" customHeight="1" x14ac:dyDescent="0.25">
      <c r="A9" s="65"/>
      <c r="B9" s="66"/>
      <c r="C9" s="259" t="s">
        <v>9</v>
      </c>
      <c r="D9" s="46" t="s">
        <v>125</v>
      </c>
      <c r="E9" s="96">
        <f>SUM(E13,E17,E21,E25,E29)</f>
        <v>91282.5</v>
      </c>
      <c r="F9" s="96">
        <f t="shared" ref="F9:K9" si="2">SUM(F13,F17,F21,F25,F29)</f>
        <v>91699.7</v>
      </c>
      <c r="G9" s="96">
        <f t="shared" si="2"/>
        <v>57461.7</v>
      </c>
      <c r="H9" s="96">
        <f t="shared" si="2"/>
        <v>56362.6</v>
      </c>
      <c r="I9" s="96">
        <f t="shared" si="2"/>
        <v>67033.2</v>
      </c>
      <c r="J9" s="96">
        <f t="shared" si="2"/>
        <v>85734.2</v>
      </c>
      <c r="K9" s="96">
        <f t="shared" si="2"/>
        <v>71146.600000000006</v>
      </c>
      <c r="L9" s="67">
        <f t="shared" si="1"/>
        <v>520720.5</v>
      </c>
    </row>
    <row r="10" spans="1:13" ht="58.5" customHeight="1" x14ac:dyDescent="0.25">
      <c r="A10" s="65"/>
      <c r="B10" s="66"/>
      <c r="C10" s="260"/>
      <c r="D10" s="46" t="s">
        <v>126</v>
      </c>
      <c r="E10" s="96">
        <f>SUM(E14,E18,E22,E26,E30)</f>
        <v>110675</v>
      </c>
      <c r="F10" s="96">
        <f t="shared" ref="F10:K10" si="3">SUM(F14,F18,F22,F26,F30)</f>
        <v>105075</v>
      </c>
      <c r="G10" s="96">
        <f t="shared" si="3"/>
        <v>133160</v>
      </c>
      <c r="H10" s="96">
        <f t="shared" si="3"/>
        <v>78845</v>
      </c>
      <c r="I10" s="96">
        <f t="shared" si="3"/>
        <v>98345</v>
      </c>
      <c r="J10" s="96">
        <f t="shared" si="3"/>
        <v>167245</v>
      </c>
      <c r="K10" s="96">
        <f t="shared" si="3"/>
        <v>111195</v>
      </c>
      <c r="L10" s="67">
        <f t="shared" si="1"/>
        <v>804540</v>
      </c>
    </row>
    <row r="11" spans="1:13" ht="138" customHeight="1" x14ac:dyDescent="0.25">
      <c r="A11" s="65"/>
      <c r="B11" s="66"/>
      <c r="C11" s="261"/>
      <c r="D11" s="46" t="s">
        <v>563</v>
      </c>
      <c r="E11" s="96">
        <f>SUM(E15,E19,E23,E27,E31)</f>
        <v>0</v>
      </c>
      <c r="F11" s="96">
        <f t="shared" ref="F11:K11" si="4">SUM(F15,F19,F23,F27,F31)</f>
        <v>0</v>
      </c>
      <c r="G11" s="96">
        <f t="shared" si="4"/>
        <v>0</v>
      </c>
      <c r="H11" s="96">
        <f t="shared" si="4"/>
        <v>0</v>
      </c>
      <c r="I11" s="96">
        <f t="shared" si="4"/>
        <v>0</v>
      </c>
      <c r="J11" s="96">
        <f t="shared" si="4"/>
        <v>0</v>
      </c>
      <c r="K11" s="96">
        <f t="shared" si="4"/>
        <v>0</v>
      </c>
      <c r="L11" s="67">
        <f t="shared" si="1"/>
        <v>0</v>
      </c>
    </row>
    <row r="12" spans="1:13" ht="53.25" customHeight="1" x14ac:dyDescent="0.25">
      <c r="A12" s="65" t="s">
        <v>226</v>
      </c>
      <c r="B12" s="66" t="s">
        <v>99</v>
      </c>
      <c r="C12" s="247" t="s">
        <v>562</v>
      </c>
      <c r="D12" s="249"/>
      <c r="E12" s="88">
        <f>SUM(E13:E15)</f>
        <v>43090</v>
      </c>
      <c r="F12" s="88">
        <f t="shared" ref="F12:K12" si="5">SUM(F13:F15)</f>
        <v>45700</v>
      </c>
      <c r="G12" s="88">
        <f t="shared" si="5"/>
        <v>39900</v>
      </c>
      <c r="H12" s="88">
        <f t="shared" si="5"/>
        <v>75130</v>
      </c>
      <c r="I12" s="88">
        <f t="shared" si="5"/>
        <v>100370</v>
      </c>
      <c r="J12" s="88">
        <f t="shared" si="5"/>
        <v>187730</v>
      </c>
      <c r="K12" s="88">
        <f t="shared" si="5"/>
        <v>116840</v>
      </c>
      <c r="L12" s="88">
        <f t="shared" si="1"/>
        <v>608760</v>
      </c>
    </row>
    <row r="13" spans="1:13" ht="67.5" customHeight="1" x14ac:dyDescent="0.25">
      <c r="A13" s="65"/>
      <c r="B13" s="66"/>
      <c r="C13" s="259" t="s">
        <v>9</v>
      </c>
      <c r="D13" s="46" t="s">
        <v>125</v>
      </c>
      <c r="E13" s="96">
        <v>43090</v>
      </c>
      <c r="F13" s="96">
        <v>45700</v>
      </c>
      <c r="G13" s="96">
        <v>11850</v>
      </c>
      <c r="H13" s="96">
        <v>19030</v>
      </c>
      <c r="I13" s="96">
        <v>24770</v>
      </c>
      <c r="J13" s="96">
        <v>43230</v>
      </c>
      <c r="K13" s="96">
        <v>28390</v>
      </c>
      <c r="L13" s="67">
        <f t="shared" si="1"/>
        <v>216060</v>
      </c>
    </row>
    <row r="14" spans="1:13" ht="57" customHeight="1" x14ac:dyDescent="0.25">
      <c r="A14" s="65"/>
      <c r="B14" s="66"/>
      <c r="C14" s="260"/>
      <c r="D14" s="46" t="s">
        <v>221</v>
      </c>
      <c r="E14" s="96">
        <v>0</v>
      </c>
      <c r="F14" s="96">
        <v>0</v>
      </c>
      <c r="G14" s="96">
        <v>28050</v>
      </c>
      <c r="H14" s="96">
        <v>56100</v>
      </c>
      <c r="I14" s="96">
        <v>75600</v>
      </c>
      <c r="J14" s="96">
        <v>144500</v>
      </c>
      <c r="K14" s="96">
        <v>88450</v>
      </c>
      <c r="L14" s="67">
        <f t="shared" si="1"/>
        <v>392700</v>
      </c>
    </row>
    <row r="15" spans="1:13" ht="138" customHeight="1" x14ac:dyDescent="0.25">
      <c r="A15" s="65"/>
      <c r="B15" s="66"/>
      <c r="C15" s="261"/>
      <c r="D15" s="46" t="s">
        <v>222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1:13" ht="95.25" customHeight="1" x14ac:dyDescent="0.25">
      <c r="A16" s="65" t="s">
        <v>227</v>
      </c>
      <c r="B16" s="80" t="s">
        <v>564</v>
      </c>
      <c r="C16" s="247" t="s">
        <v>562</v>
      </c>
      <c r="D16" s="249"/>
      <c r="E16" s="88">
        <f>SUM(E17:E19)</f>
        <v>119000</v>
      </c>
      <c r="F16" s="88">
        <f t="shared" ref="F16:K16" si="6">SUM(F17:F19)</f>
        <v>90865</v>
      </c>
      <c r="G16" s="88">
        <f t="shared" si="6"/>
        <v>90365</v>
      </c>
      <c r="H16" s="88">
        <f t="shared" si="6"/>
        <v>0</v>
      </c>
      <c r="I16" s="88">
        <f t="shared" si="6"/>
        <v>0</v>
      </c>
      <c r="J16" s="88">
        <f t="shared" si="6"/>
        <v>0</v>
      </c>
      <c r="K16" s="88">
        <f t="shared" si="6"/>
        <v>0</v>
      </c>
      <c r="L16" s="88">
        <f>SUM(E16:K16)</f>
        <v>300230</v>
      </c>
    </row>
    <row r="17" spans="1:12" ht="70.5" customHeight="1" x14ac:dyDescent="0.25">
      <c r="A17" s="65"/>
      <c r="B17" s="66"/>
      <c r="C17" s="259" t="s">
        <v>9</v>
      </c>
      <c r="D17" s="46" t="s">
        <v>125</v>
      </c>
      <c r="E17" s="68">
        <v>9000</v>
      </c>
      <c r="F17" s="68">
        <v>8500</v>
      </c>
      <c r="G17" s="68">
        <v>8000</v>
      </c>
      <c r="H17" s="68">
        <v>0</v>
      </c>
      <c r="I17" s="68">
        <v>0</v>
      </c>
      <c r="J17" s="68">
        <v>0</v>
      </c>
      <c r="K17" s="68">
        <v>0</v>
      </c>
      <c r="L17" s="67">
        <f>SUM(E17:K17)</f>
        <v>25500</v>
      </c>
    </row>
    <row r="18" spans="1:12" ht="60.75" customHeight="1" x14ac:dyDescent="0.25">
      <c r="A18" s="65"/>
      <c r="B18" s="66"/>
      <c r="C18" s="260"/>
      <c r="D18" s="46" t="s">
        <v>126</v>
      </c>
      <c r="E18" s="68">
        <v>110000</v>
      </c>
      <c r="F18" s="68">
        <v>82365</v>
      </c>
      <c r="G18" s="68">
        <v>82365</v>
      </c>
      <c r="H18" s="68">
        <v>0</v>
      </c>
      <c r="I18" s="68">
        <v>0</v>
      </c>
      <c r="J18" s="68">
        <v>0</v>
      </c>
      <c r="K18" s="68">
        <v>0</v>
      </c>
      <c r="L18" s="67">
        <f>SUM(E18:K18)</f>
        <v>274730</v>
      </c>
    </row>
    <row r="19" spans="1:12" ht="138.75" customHeight="1" x14ac:dyDescent="0.25">
      <c r="A19" s="65"/>
      <c r="B19" s="66"/>
      <c r="C19" s="261"/>
      <c r="D19" s="46" t="s">
        <v>222</v>
      </c>
      <c r="E19" s="68"/>
      <c r="F19" s="68"/>
      <c r="G19" s="68"/>
      <c r="H19" s="68"/>
      <c r="I19" s="68"/>
      <c r="J19" s="68"/>
      <c r="K19" s="68"/>
    </row>
    <row r="20" spans="1:12" ht="38.25" x14ac:dyDescent="0.25">
      <c r="A20" s="65" t="s">
        <v>228</v>
      </c>
      <c r="B20" s="66" t="s">
        <v>48</v>
      </c>
      <c r="C20" s="247" t="s">
        <v>562</v>
      </c>
      <c r="D20" s="249"/>
      <c r="E20" s="88">
        <f t="shared" ref="E20:K20" si="7">SUM(E21:E23)</f>
        <v>28400</v>
      </c>
      <c r="F20" s="88">
        <f t="shared" si="7"/>
        <v>48900</v>
      </c>
      <c r="G20" s="88">
        <f t="shared" si="7"/>
        <v>48800</v>
      </c>
      <c r="H20" s="88">
        <f t="shared" si="7"/>
        <v>48800</v>
      </c>
      <c r="I20" s="88">
        <f t="shared" si="7"/>
        <v>48800</v>
      </c>
      <c r="J20" s="88">
        <f t="shared" si="7"/>
        <v>48800</v>
      </c>
      <c r="K20" s="88">
        <f t="shared" si="7"/>
        <v>48800</v>
      </c>
      <c r="L20" s="102">
        <f>SUM(E20:K20)</f>
        <v>321300</v>
      </c>
    </row>
    <row r="21" spans="1:12" ht="63.75" x14ac:dyDescent="0.25">
      <c r="A21" s="65"/>
      <c r="B21" s="66"/>
      <c r="C21" s="259" t="s">
        <v>9</v>
      </c>
      <c r="D21" s="46" t="s">
        <v>125</v>
      </c>
      <c r="E21" s="68">
        <v>28400</v>
      </c>
      <c r="F21" s="68">
        <v>26900</v>
      </c>
      <c r="G21" s="68">
        <v>26800</v>
      </c>
      <c r="H21" s="68">
        <v>26800</v>
      </c>
      <c r="I21" s="68">
        <v>26800</v>
      </c>
      <c r="J21" s="68">
        <v>26800</v>
      </c>
      <c r="K21" s="68">
        <v>26800</v>
      </c>
      <c r="L21" s="67">
        <f>SUM(E21:K21)</f>
        <v>189300</v>
      </c>
    </row>
    <row r="22" spans="1:12" ht="55.5" customHeight="1" x14ac:dyDescent="0.25">
      <c r="A22" s="65"/>
      <c r="B22" s="66"/>
      <c r="C22" s="260"/>
      <c r="D22" s="46" t="s">
        <v>126</v>
      </c>
      <c r="E22" s="68">
        <v>0</v>
      </c>
      <c r="F22" s="68">
        <v>22000</v>
      </c>
      <c r="G22" s="68">
        <v>22000</v>
      </c>
      <c r="H22" s="68">
        <v>22000</v>
      </c>
      <c r="I22" s="68">
        <v>22000</v>
      </c>
      <c r="J22" s="68">
        <v>22000</v>
      </c>
      <c r="K22" s="68">
        <v>22000</v>
      </c>
      <c r="L22" s="67">
        <f>SUM(E22:K22)</f>
        <v>132000</v>
      </c>
    </row>
    <row r="23" spans="1:12" ht="132" customHeight="1" x14ac:dyDescent="0.25">
      <c r="A23" s="65"/>
      <c r="B23" s="66"/>
      <c r="C23" s="261"/>
      <c r="D23" s="46" t="s">
        <v>222</v>
      </c>
      <c r="E23" s="68"/>
      <c r="F23" s="68"/>
      <c r="G23" s="68"/>
      <c r="H23" s="68"/>
      <c r="I23" s="68"/>
      <c r="J23" s="68"/>
      <c r="K23" s="68"/>
    </row>
    <row r="24" spans="1:12" ht="60" customHeight="1" x14ac:dyDescent="0.25">
      <c r="A24" s="65" t="s">
        <v>223</v>
      </c>
      <c r="B24" s="66" t="s">
        <v>3</v>
      </c>
      <c r="C24" s="247" t="s">
        <v>562</v>
      </c>
      <c r="D24" s="249"/>
      <c r="E24" s="81">
        <f>SUM(E25:E27)</f>
        <v>7496</v>
      </c>
      <c r="F24" s="81">
        <f t="shared" ref="F24:K24" si="8">SUM(F25:F27)</f>
        <v>7199.7</v>
      </c>
      <c r="G24" s="81">
        <f t="shared" si="8"/>
        <v>7111.7</v>
      </c>
      <c r="H24" s="81">
        <f t="shared" si="8"/>
        <v>7232.6</v>
      </c>
      <c r="I24" s="81">
        <f t="shared" si="8"/>
        <v>7363.2</v>
      </c>
      <c r="J24" s="81">
        <f t="shared" si="8"/>
        <v>7504.2</v>
      </c>
      <c r="K24" s="81">
        <f t="shared" si="8"/>
        <v>7656.6</v>
      </c>
      <c r="L24" s="67">
        <f>SUM(E24:K24)</f>
        <v>51563.999999999993</v>
      </c>
    </row>
    <row r="25" spans="1:12" ht="72" customHeight="1" x14ac:dyDescent="0.25">
      <c r="A25" s="65"/>
      <c r="B25" s="66"/>
      <c r="C25" s="259" t="s">
        <v>9</v>
      </c>
      <c r="D25" s="46" t="s">
        <v>125</v>
      </c>
      <c r="E25" s="68">
        <v>7496</v>
      </c>
      <c r="F25" s="68">
        <v>7199.7</v>
      </c>
      <c r="G25" s="68">
        <v>7111.7</v>
      </c>
      <c r="H25" s="68">
        <v>7232.6</v>
      </c>
      <c r="I25" s="68">
        <v>7363.2</v>
      </c>
      <c r="J25" s="68">
        <v>7504.2</v>
      </c>
      <c r="K25" s="68">
        <v>7656.6</v>
      </c>
      <c r="L25" s="67">
        <f>SUM(E25:K25)</f>
        <v>51563.999999999993</v>
      </c>
    </row>
    <row r="26" spans="1:12" ht="62.25" customHeight="1" x14ac:dyDescent="0.25">
      <c r="A26" s="65"/>
      <c r="B26" s="66"/>
      <c r="C26" s="260"/>
      <c r="D26" s="46" t="s">
        <v>126</v>
      </c>
      <c r="E26" s="68"/>
      <c r="F26" s="68"/>
      <c r="G26" s="68"/>
      <c r="H26" s="68"/>
      <c r="I26" s="68"/>
      <c r="J26" s="68"/>
      <c r="K26" s="68"/>
    </row>
    <row r="27" spans="1:12" ht="131.25" customHeight="1" x14ac:dyDescent="0.25">
      <c r="A27" s="65"/>
      <c r="B27" s="66"/>
      <c r="C27" s="261"/>
      <c r="D27" s="46" t="s">
        <v>222</v>
      </c>
      <c r="E27" s="68"/>
      <c r="F27" s="68"/>
      <c r="G27" s="68"/>
      <c r="H27" s="68"/>
      <c r="I27" s="68"/>
      <c r="J27" s="68"/>
      <c r="K27" s="68"/>
    </row>
    <row r="28" spans="1:12" ht="67.5" customHeight="1" x14ac:dyDescent="0.25">
      <c r="A28" s="65" t="s">
        <v>225</v>
      </c>
      <c r="B28" s="65" t="s">
        <v>59</v>
      </c>
      <c r="C28" s="247" t="s">
        <v>562</v>
      </c>
      <c r="D28" s="249"/>
      <c r="E28" s="81">
        <f>SUM(E29:E31)</f>
        <v>3971.5</v>
      </c>
      <c r="F28" s="81">
        <f t="shared" ref="F28:K28" si="9">SUM(F29:F31)</f>
        <v>4110</v>
      </c>
      <c r="G28" s="81">
        <f t="shared" si="9"/>
        <v>4445</v>
      </c>
      <c r="H28" s="81">
        <f t="shared" si="9"/>
        <v>4045</v>
      </c>
      <c r="I28" s="81">
        <f t="shared" si="9"/>
        <v>8845</v>
      </c>
      <c r="J28" s="81">
        <f t="shared" si="9"/>
        <v>8945</v>
      </c>
      <c r="K28" s="81">
        <f t="shared" si="9"/>
        <v>9045</v>
      </c>
      <c r="L28" s="67">
        <f>SUM(E28:K28)</f>
        <v>43406.5</v>
      </c>
    </row>
    <row r="29" spans="1:12" ht="66.75" customHeight="1" x14ac:dyDescent="0.25">
      <c r="A29" s="65"/>
      <c r="B29" s="66"/>
      <c r="C29" s="259" t="s">
        <v>9</v>
      </c>
      <c r="D29" s="46" t="s">
        <v>224</v>
      </c>
      <c r="E29" s="68">
        <v>3296.5</v>
      </c>
      <c r="F29" s="68">
        <v>3400</v>
      </c>
      <c r="G29" s="68">
        <v>3700</v>
      </c>
      <c r="H29" s="68">
        <v>3300</v>
      </c>
      <c r="I29" s="68">
        <v>8100</v>
      </c>
      <c r="J29" s="68">
        <v>8200</v>
      </c>
      <c r="K29" s="68">
        <v>8300</v>
      </c>
      <c r="L29" s="67">
        <f>SUM(E29:K29)</f>
        <v>38296.5</v>
      </c>
    </row>
    <row r="30" spans="1:12" ht="53.25" customHeight="1" x14ac:dyDescent="0.25">
      <c r="A30" s="65"/>
      <c r="B30" s="66"/>
      <c r="C30" s="260"/>
      <c r="D30" s="46" t="s">
        <v>126</v>
      </c>
      <c r="E30" s="68">
        <v>675</v>
      </c>
      <c r="F30" s="68">
        <v>710</v>
      </c>
      <c r="G30" s="68">
        <v>745</v>
      </c>
      <c r="H30" s="68">
        <v>745</v>
      </c>
      <c r="I30" s="68">
        <v>745</v>
      </c>
      <c r="J30" s="68">
        <v>745</v>
      </c>
      <c r="K30" s="68">
        <v>745</v>
      </c>
      <c r="L30" s="67">
        <f>SUM(E30:K30)</f>
        <v>5110</v>
      </c>
    </row>
    <row r="31" spans="1:12" ht="132.75" customHeight="1" x14ac:dyDescent="0.25">
      <c r="A31" s="65"/>
      <c r="B31" s="66"/>
      <c r="C31" s="261"/>
      <c r="D31" s="46" t="s">
        <v>222</v>
      </c>
      <c r="E31" s="68"/>
      <c r="F31" s="68"/>
      <c r="G31" s="68"/>
      <c r="H31" s="68"/>
      <c r="I31" s="68"/>
      <c r="J31" s="68"/>
      <c r="K31" s="68"/>
    </row>
  </sheetData>
  <mergeCells count="19">
    <mergeCell ref="C13:C15"/>
    <mergeCell ref="C7:D7"/>
    <mergeCell ref="C8:D8"/>
    <mergeCell ref="C9:C11"/>
    <mergeCell ref="A2:K2"/>
    <mergeCell ref="A4:A6"/>
    <mergeCell ref="C16:D16"/>
    <mergeCell ref="C28:D28"/>
    <mergeCell ref="C29:C31"/>
    <mergeCell ref="C20:D20"/>
    <mergeCell ref="C21:C23"/>
    <mergeCell ref="C24:D24"/>
    <mergeCell ref="C25:C27"/>
    <mergeCell ref="C17:C19"/>
    <mergeCell ref="B4:B6"/>
    <mergeCell ref="E4:K5"/>
    <mergeCell ref="C4:D6"/>
    <mergeCell ref="C12:D12"/>
    <mergeCell ref="G1:M1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Приложение2</vt:lpstr>
      <vt:lpstr>Приложение3</vt:lpstr>
      <vt:lpstr>Приложение4</vt:lpstr>
      <vt:lpstr>Приложение5</vt:lpstr>
      <vt:lpstr>Приложение4!_Таблица_6</vt:lpstr>
      <vt:lpstr>Приложение2!OLE_LINK2</vt:lpstr>
      <vt:lpstr>'Приложение 1'!Заголовки_для_печати</vt:lpstr>
      <vt:lpstr>Приложение2!Заголовки_для_печати</vt:lpstr>
      <vt:lpstr>Приложение3!Заголовки_для_печати</vt:lpstr>
      <vt:lpstr>Приложение4!Заголовки_для_печати</vt:lpstr>
      <vt:lpstr>Приложение5!Заголовки_для_печати</vt:lpstr>
      <vt:lpstr>Приложение2!Область_печати</vt:lpstr>
      <vt:lpstr>Приложение3!Область_печати</vt:lpstr>
      <vt:lpstr>Приложение5!Область_печати</vt:lpstr>
    </vt:vector>
  </TitlesOfParts>
  <Company>Министерство финансов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Фёдорович Крузенштерн</dc:creator>
  <cp:lastModifiedBy>typer2</cp:lastModifiedBy>
  <cp:lastPrinted>2014-04-25T10:03:16Z</cp:lastPrinted>
  <dcterms:created xsi:type="dcterms:W3CDTF">2013-04-15T06:38:18Z</dcterms:created>
  <dcterms:modified xsi:type="dcterms:W3CDTF">2014-04-25T10:05:21Z</dcterms:modified>
</cp:coreProperties>
</file>